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ATA220849\DATA\UC_66\IP\"/>
    </mc:Choice>
  </mc:AlternateContent>
  <bookViews>
    <workbookView xWindow="0" yWindow="0" windowWidth="19200" windowHeight="11460" tabRatio="812" firstSheet="1" activeTab="8"/>
  </bookViews>
  <sheets>
    <sheet name="2561" sheetId="10" r:id="rId1"/>
    <sheet name="2565" sheetId="9" r:id="rId2"/>
    <sheet name="2566" sheetId="11" r:id="rId3"/>
    <sheet name="index" sheetId="1" r:id="rId4"/>
    <sheet name="CMI 2" sheetId="17" r:id="rId5"/>
    <sheet name="CMI" sheetId="12" r:id="rId6"/>
    <sheet name="อัตราครองเตียง(จริง)" sheetId="2" r:id="rId7"/>
    <sheet name="อัตราใช้เตียง(จริง)" sheetId="7" r:id="rId8"/>
    <sheet name="กราฟแสดงผล" sheetId="6" r:id="rId9"/>
    <sheet name="ต้นฉบับpowerpoint" sheetId="13" r:id="rId10"/>
  </sheets>
  <calcPr calcId="162913"/>
  <pivotCaches>
    <pivotCache cacheId="0" r:id="rId11"/>
    <pivotCache cacheId="1" r:id="rId12"/>
    <pivotCache cacheId="15" r:id="rId13"/>
  </pivotCaches>
</workbook>
</file>

<file path=xl/calcChain.xml><?xml version="1.0" encoding="utf-8"?>
<calcChain xmlns="http://schemas.openxmlformats.org/spreadsheetml/2006/main">
  <c r="R19" i="12" l="1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P279" i="11" l="1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P19" i="2"/>
  <c r="P18" i="2"/>
  <c r="P17" i="2"/>
  <c r="P16" i="2"/>
  <c r="P15" i="2"/>
  <c r="P14" i="2"/>
  <c r="P12" i="2"/>
  <c r="P13" i="2"/>
  <c r="P11" i="2"/>
  <c r="P10" i="2"/>
  <c r="P9" i="2"/>
  <c r="P8" i="2"/>
  <c r="P7" i="2"/>
  <c r="P6" i="2"/>
  <c r="P5" i="2"/>
  <c r="P4" i="2"/>
  <c r="P13" i="11" l="1"/>
  <c r="R288" i="11"/>
  <c r="P281" i="11"/>
  <c r="P280" i="11"/>
  <c r="P278" i="11"/>
  <c r="P277" i="11"/>
  <c r="P276" i="11"/>
  <c r="P275" i="11"/>
  <c r="P274" i="11"/>
  <c r="P273" i="11"/>
  <c r="R287" i="11"/>
  <c r="P263" i="11"/>
  <c r="P262" i="11"/>
  <c r="P261" i="11"/>
  <c r="P260" i="11"/>
  <c r="P259" i="11"/>
  <c r="P258" i="11"/>
  <c r="P257" i="11"/>
  <c r="P256" i="11"/>
  <c r="P255" i="11"/>
  <c r="R286" i="11"/>
  <c r="P244" i="11"/>
  <c r="P243" i="11"/>
  <c r="P242" i="11"/>
  <c r="P241" i="11"/>
  <c r="P240" i="11"/>
  <c r="P239" i="11"/>
  <c r="P238" i="11"/>
  <c r="P237" i="11"/>
  <c r="P226" i="11"/>
  <c r="P225" i="11"/>
  <c r="P224" i="11"/>
  <c r="P223" i="11"/>
  <c r="P222" i="11"/>
  <c r="P221" i="11"/>
  <c r="P220" i="11"/>
  <c r="P219" i="11"/>
  <c r="P218" i="11"/>
  <c r="P212" i="11"/>
  <c r="P211" i="11"/>
  <c r="P210" i="11"/>
  <c r="P209" i="11"/>
  <c r="P208" i="11"/>
  <c r="P207" i="11"/>
  <c r="P206" i="11"/>
  <c r="P205" i="11"/>
  <c r="P204" i="11"/>
  <c r="P203" i="11"/>
  <c r="P193" i="11"/>
  <c r="P192" i="11"/>
  <c r="P191" i="11"/>
  <c r="P190" i="11"/>
  <c r="P189" i="11"/>
  <c r="P188" i="11"/>
  <c r="P187" i="11"/>
  <c r="P186" i="11"/>
  <c r="P185" i="11"/>
  <c r="P175" i="11"/>
  <c r="P174" i="11"/>
  <c r="P173" i="11"/>
  <c r="P172" i="11"/>
  <c r="P171" i="11"/>
  <c r="P170" i="11"/>
  <c r="P169" i="11"/>
  <c r="P168" i="11"/>
  <c r="P167" i="11"/>
  <c r="R281" i="11"/>
  <c r="P157" i="11"/>
  <c r="P156" i="11"/>
  <c r="P155" i="11"/>
  <c r="P154" i="11"/>
  <c r="P153" i="11"/>
  <c r="P152" i="11"/>
  <c r="P151" i="11"/>
  <c r="P150" i="11"/>
  <c r="P149" i="11"/>
  <c r="R280" i="11"/>
  <c r="P138" i="11"/>
  <c r="P137" i="11"/>
  <c r="P136" i="11"/>
  <c r="P135" i="11"/>
  <c r="P134" i="11"/>
  <c r="P133" i="11"/>
  <c r="P132" i="11"/>
  <c r="P131" i="11"/>
  <c r="P130" i="11"/>
  <c r="R279" i="11"/>
  <c r="P120" i="11"/>
  <c r="P119" i="11"/>
  <c r="P118" i="11"/>
  <c r="P117" i="11"/>
  <c r="P116" i="11"/>
  <c r="P115" i="11"/>
  <c r="P114" i="11"/>
  <c r="P113" i="11"/>
  <c r="P112" i="11"/>
  <c r="R278" i="11"/>
  <c r="P102" i="11"/>
  <c r="P101" i="11"/>
  <c r="P100" i="11"/>
  <c r="P99" i="11"/>
  <c r="P98" i="11"/>
  <c r="P97" i="11"/>
  <c r="P96" i="11"/>
  <c r="P95" i="11"/>
  <c r="P94" i="11"/>
  <c r="R277" i="11"/>
  <c r="P85" i="11"/>
  <c r="P84" i="11"/>
  <c r="P83" i="11"/>
  <c r="P82" i="11"/>
  <c r="P81" i="11"/>
  <c r="P80" i="11"/>
  <c r="P79" i="11"/>
  <c r="P78" i="11"/>
  <c r="P77" i="11"/>
  <c r="P76" i="11"/>
  <c r="R276" i="11"/>
  <c r="P66" i="11"/>
  <c r="P65" i="11"/>
  <c r="P64" i="11"/>
  <c r="P63" i="11"/>
  <c r="P62" i="11"/>
  <c r="P61" i="11"/>
  <c r="P60" i="11"/>
  <c r="P59" i="11"/>
  <c r="P58" i="11"/>
  <c r="R275" i="11"/>
  <c r="P48" i="11"/>
  <c r="P47" i="11"/>
  <c r="P46" i="11"/>
  <c r="P45" i="11"/>
  <c r="P44" i="11"/>
  <c r="P43" i="11"/>
  <c r="P42" i="11"/>
  <c r="P41" i="11"/>
  <c r="P40" i="11"/>
  <c r="R274" i="11"/>
  <c r="P31" i="11"/>
  <c r="P30" i="11"/>
  <c r="P29" i="11"/>
  <c r="P28" i="11"/>
  <c r="P27" i="11"/>
  <c r="P26" i="11"/>
  <c r="P25" i="11"/>
  <c r="P24" i="11"/>
  <c r="P23" i="11"/>
  <c r="P22" i="11"/>
  <c r="R273" i="11"/>
  <c r="P12" i="11"/>
  <c r="P11" i="11"/>
  <c r="P10" i="11"/>
  <c r="P9" i="11"/>
  <c r="P8" i="11"/>
  <c r="P7" i="11"/>
  <c r="P6" i="11"/>
  <c r="P5" i="11"/>
  <c r="P253" i="10"/>
  <c r="P271" i="10"/>
  <c r="P270" i="10"/>
  <c r="P288" i="10"/>
  <c r="R291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R29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2" i="10"/>
  <c r="R289" i="10" s="1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3" i="10"/>
  <c r="R288" i="10" s="1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15" i="10"/>
  <c r="R287" i="10" s="1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197" i="10"/>
  <c r="R286" i="10" s="1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79" i="10"/>
  <c r="R285" i="10" s="1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1" i="10"/>
  <c r="R284" i="10" s="1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2" i="10"/>
  <c r="R283" i="10" s="1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4" i="10"/>
  <c r="R282" i="10" s="1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06" i="10"/>
  <c r="R281" i="10" s="1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88" i="10"/>
  <c r="R280" i="10" s="1"/>
  <c r="P87" i="10"/>
  <c r="P86" i="10"/>
  <c r="P85" i="10"/>
  <c r="P84" i="10"/>
  <c r="P83" i="10"/>
  <c r="P82" i="10"/>
  <c r="P81" i="10"/>
  <c r="P80" i="10"/>
  <c r="P79" i="10"/>
  <c r="P78" i="10"/>
  <c r="P77" i="10"/>
  <c r="P76" i="10"/>
  <c r="P70" i="10"/>
  <c r="R279" i="10" s="1"/>
  <c r="P69" i="10"/>
  <c r="P68" i="10"/>
  <c r="P67" i="10"/>
  <c r="P66" i="10"/>
  <c r="P65" i="10"/>
  <c r="P64" i="10"/>
  <c r="P63" i="10"/>
  <c r="P62" i="10"/>
  <c r="P61" i="10"/>
  <c r="P60" i="10"/>
  <c r="P59" i="10"/>
  <c r="P58" i="10"/>
  <c r="P52" i="10"/>
  <c r="R278" i="10" s="1"/>
  <c r="P51" i="10"/>
  <c r="P50" i="10"/>
  <c r="P49" i="10"/>
  <c r="P48" i="10"/>
  <c r="P47" i="10"/>
  <c r="P46" i="10"/>
  <c r="P45" i="10"/>
  <c r="P44" i="10"/>
  <c r="P43" i="10"/>
  <c r="P42" i="10"/>
  <c r="P41" i="10"/>
  <c r="P40" i="10"/>
  <c r="P34" i="10"/>
  <c r="R277" i="10" s="1"/>
  <c r="P33" i="10"/>
  <c r="P32" i="10"/>
  <c r="P31" i="10"/>
  <c r="P30" i="10"/>
  <c r="P29" i="10"/>
  <c r="P28" i="10"/>
  <c r="P27" i="10"/>
  <c r="P26" i="10"/>
  <c r="P25" i="10"/>
  <c r="P24" i="10"/>
  <c r="P23" i="10"/>
  <c r="P22" i="10"/>
  <c r="P17" i="10"/>
  <c r="R276" i="10" s="1"/>
  <c r="P16" i="10"/>
  <c r="P15" i="10"/>
  <c r="P14" i="10"/>
  <c r="P13" i="10"/>
  <c r="P12" i="10"/>
  <c r="P11" i="10"/>
  <c r="P10" i="10"/>
  <c r="P9" i="10"/>
  <c r="P8" i="10"/>
  <c r="P7" i="10"/>
  <c r="P6" i="10"/>
  <c r="P5" i="10"/>
  <c r="R290" i="11" l="1"/>
  <c r="R291" i="11" s="1"/>
  <c r="R293" i="10"/>
  <c r="R294" i="10" s="1"/>
  <c r="P288" i="9"/>
  <c r="R291" i="9" s="1"/>
  <c r="P287" i="9"/>
  <c r="R286" i="9"/>
  <c r="P286" i="9"/>
  <c r="P285" i="9"/>
  <c r="P284" i="9"/>
  <c r="P283" i="9"/>
  <c r="R282" i="9"/>
  <c r="P282" i="9"/>
  <c r="P281" i="9"/>
  <c r="P280" i="9"/>
  <c r="P279" i="9"/>
  <c r="R278" i="9"/>
  <c r="P278" i="9"/>
  <c r="P277" i="9"/>
  <c r="P276" i="9"/>
  <c r="P270" i="9"/>
  <c r="R290" i="9" s="1"/>
  <c r="P269" i="9"/>
  <c r="P268" i="9"/>
  <c r="P267" i="9"/>
  <c r="P266" i="9"/>
  <c r="P265" i="9"/>
  <c r="P264" i="9"/>
  <c r="P263" i="9"/>
  <c r="P262" i="9"/>
  <c r="P261" i="9"/>
  <c r="P260" i="9"/>
  <c r="P259" i="9"/>
  <c r="P258" i="9"/>
  <c r="P252" i="9"/>
  <c r="R289" i="9" s="1"/>
  <c r="P251" i="9"/>
  <c r="P250" i="9"/>
  <c r="P249" i="9"/>
  <c r="P248" i="9"/>
  <c r="P247" i="9"/>
  <c r="P246" i="9"/>
  <c r="P245" i="9"/>
  <c r="P244" i="9"/>
  <c r="P243" i="9"/>
  <c r="P242" i="9"/>
  <c r="P241" i="9"/>
  <c r="P240" i="9"/>
  <c r="P233" i="9"/>
  <c r="R288" i="9" s="1"/>
  <c r="P232" i="9"/>
  <c r="P231" i="9"/>
  <c r="P230" i="9"/>
  <c r="P229" i="9"/>
  <c r="P228" i="9"/>
  <c r="P227" i="9"/>
  <c r="P226" i="9"/>
  <c r="P225" i="9"/>
  <c r="P224" i="9"/>
  <c r="P223" i="9"/>
  <c r="P222" i="9"/>
  <c r="P221" i="9"/>
  <c r="P215" i="9"/>
  <c r="R287" i="9" s="1"/>
  <c r="P214" i="9"/>
  <c r="P213" i="9"/>
  <c r="P212" i="9"/>
  <c r="P211" i="9"/>
  <c r="P210" i="9"/>
  <c r="P209" i="9"/>
  <c r="P208" i="9"/>
  <c r="P207" i="9"/>
  <c r="P206" i="9"/>
  <c r="P205" i="9"/>
  <c r="P204" i="9"/>
  <c r="P203" i="9"/>
  <c r="P197" i="9"/>
  <c r="P196" i="9"/>
  <c r="P195" i="9"/>
  <c r="P194" i="9"/>
  <c r="P193" i="9"/>
  <c r="P192" i="9"/>
  <c r="P191" i="9"/>
  <c r="P190" i="9"/>
  <c r="P189" i="9"/>
  <c r="P188" i="9"/>
  <c r="P187" i="9"/>
  <c r="P186" i="9"/>
  <c r="P185" i="9"/>
  <c r="P179" i="9"/>
  <c r="R285" i="9" s="1"/>
  <c r="P178" i="9"/>
  <c r="P177" i="9"/>
  <c r="P176" i="9"/>
  <c r="P175" i="9"/>
  <c r="P174" i="9"/>
  <c r="P173" i="9"/>
  <c r="P172" i="9"/>
  <c r="P171" i="9"/>
  <c r="P170" i="9"/>
  <c r="P169" i="9"/>
  <c r="P168" i="9"/>
  <c r="P167" i="9"/>
  <c r="P161" i="9"/>
  <c r="R284" i="9" s="1"/>
  <c r="P160" i="9"/>
  <c r="P159" i="9"/>
  <c r="P158" i="9"/>
  <c r="P157" i="9"/>
  <c r="P156" i="9"/>
  <c r="P155" i="9"/>
  <c r="P154" i="9"/>
  <c r="P153" i="9"/>
  <c r="P152" i="9"/>
  <c r="P151" i="9"/>
  <c r="P150" i="9"/>
  <c r="P149" i="9"/>
  <c r="P142" i="9"/>
  <c r="R283" i="9" s="1"/>
  <c r="P141" i="9"/>
  <c r="P140" i="9"/>
  <c r="P139" i="9"/>
  <c r="P138" i="9"/>
  <c r="P137" i="9"/>
  <c r="P136" i="9"/>
  <c r="P135" i="9"/>
  <c r="P134" i="9"/>
  <c r="P133" i="9"/>
  <c r="P132" i="9"/>
  <c r="P131" i="9"/>
  <c r="P130" i="9"/>
  <c r="P124" i="9"/>
  <c r="P123" i="9"/>
  <c r="P122" i="9"/>
  <c r="P121" i="9"/>
  <c r="P120" i="9"/>
  <c r="P119" i="9"/>
  <c r="P118" i="9"/>
  <c r="P117" i="9"/>
  <c r="P116" i="9"/>
  <c r="P115" i="9"/>
  <c r="P114" i="9"/>
  <c r="P113" i="9"/>
  <c r="P112" i="9"/>
  <c r="P106" i="9"/>
  <c r="R281" i="9" s="1"/>
  <c r="P105" i="9"/>
  <c r="P104" i="9"/>
  <c r="P103" i="9"/>
  <c r="P102" i="9"/>
  <c r="P101" i="9"/>
  <c r="P100" i="9"/>
  <c r="P99" i="9"/>
  <c r="P98" i="9"/>
  <c r="P97" i="9"/>
  <c r="P96" i="9"/>
  <c r="P95" i="9"/>
  <c r="P94" i="9"/>
  <c r="P88" i="9"/>
  <c r="R280" i="9" s="1"/>
  <c r="P87" i="9"/>
  <c r="P86" i="9"/>
  <c r="P85" i="9"/>
  <c r="P84" i="9"/>
  <c r="P83" i="9"/>
  <c r="P82" i="9"/>
  <c r="P81" i="9"/>
  <c r="P80" i="9"/>
  <c r="P79" i="9"/>
  <c r="P78" i="9"/>
  <c r="P77" i="9"/>
  <c r="P76" i="9"/>
  <c r="P70" i="9"/>
  <c r="R279" i="9" s="1"/>
  <c r="P69" i="9"/>
  <c r="P68" i="9"/>
  <c r="P67" i="9"/>
  <c r="P66" i="9"/>
  <c r="P65" i="9"/>
  <c r="P64" i="9"/>
  <c r="P63" i="9"/>
  <c r="P62" i="9"/>
  <c r="P61" i="9"/>
  <c r="P60" i="9"/>
  <c r="P59" i="9"/>
  <c r="P58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4" i="9"/>
  <c r="R277" i="9" s="1"/>
  <c r="P33" i="9"/>
  <c r="P32" i="9"/>
  <c r="P31" i="9"/>
  <c r="P30" i="9"/>
  <c r="P29" i="9"/>
  <c r="P28" i="9"/>
  <c r="P27" i="9"/>
  <c r="P26" i="9"/>
  <c r="P25" i="9"/>
  <c r="P24" i="9"/>
  <c r="P23" i="9"/>
  <c r="P22" i="9"/>
  <c r="P17" i="9"/>
  <c r="R276" i="9" s="1"/>
  <c r="P16" i="9"/>
  <c r="P15" i="9"/>
  <c r="P14" i="9"/>
  <c r="P13" i="9"/>
  <c r="P12" i="9"/>
  <c r="P11" i="9"/>
  <c r="P10" i="9"/>
  <c r="P9" i="9"/>
  <c r="P8" i="9"/>
  <c r="P7" i="9"/>
  <c r="P6" i="9"/>
  <c r="P5" i="9"/>
  <c r="R293" i="9" l="1"/>
  <c r="R294" i="9" s="1"/>
  <c r="I20" i="1" l="1"/>
  <c r="G20" i="1"/>
  <c r="F20" i="1"/>
  <c r="E20" i="1"/>
</calcChain>
</file>

<file path=xl/comments1.xml><?xml version="1.0" encoding="utf-8"?>
<comments xmlns="http://schemas.openxmlformats.org/spreadsheetml/2006/main">
  <authors>
    <author>Computer</author>
  </authors>
  <commentList>
    <comment ref="C2" authorId="0" shapeId="0">
      <text>
        <r>
          <rPr>
            <sz val="12"/>
            <color indexed="81"/>
            <rFont val="Tahoma"/>
            <family val="2"/>
          </rPr>
          <t xml:space="preserve">
แค่เอาตัวเลขมาใส่เท่านั้น</t>
        </r>
      </text>
    </comment>
  </commentList>
</comments>
</file>

<file path=xl/sharedStrings.xml><?xml version="1.0" encoding="utf-8"?>
<sst xmlns="http://schemas.openxmlformats.org/spreadsheetml/2006/main" count="2293" uniqueCount="225">
  <si>
    <t>ปี2552</t>
  </si>
  <si>
    <t>ปี2553</t>
  </si>
  <si>
    <t>ปี2554</t>
  </si>
  <si>
    <t>ปี2555</t>
  </si>
  <si>
    <t>ปี2556</t>
  </si>
  <si>
    <t>หน่วยบริการ</t>
  </si>
  <si>
    <t>**2553 - 2556 ใช้ข้อมูล 12 แฟ้ม</t>
  </si>
  <si>
    <t>ปี2557</t>
  </si>
  <si>
    <t>อัตราครองเตียง(จริง)</t>
  </si>
  <si>
    <t xml:space="preserve">อัตราครองเตียง (ขึ้นทะเบียน) </t>
  </si>
  <si>
    <t>อัตราการใช้เตียง (จริง)</t>
  </si>
  <si>
    <t>อัตราการใช้เตียง (ขึ้นทะเบียน)</t>
  </si>
  <si>
    <t>อัตราการใช้เตียง =จำนวนผู้ป่วยใน/จำนวนเตียง</t>
  </si>
  <si>
    <t>อัตราครองเตียง = (ผลรวมจำนวนวันนอนผู้ป่วยใน X 100)/(จำนวนเตียงของโรงพยาบาล X จำนวนวัน)</t>
  </si>
  <si>
    <t>อัตราใช้เตียง(จริง)</t>
  </si>
  <si>
    <r>
      <t>พระนครศรีอยุธยา,รพศ.</t>
    </r>
    <r>
      <rPr>
        <b/>
        <sz val="11"/>
        <rFont val="Tahoma"/>
        <family val="2"/>
        <scheme val="minor"/>
      </rPr>
      <t xml:space="preserve"> (532)</t>
    </r>
  </si>
  <si>
    <r>
      <t>ท่าเรือ,รพช.</t>
    </r>
    <r>
      <rPr>
        <b/>
        <sz val="11"/>
        <rFont val="Tahoma"/>
        <family val="2"/>
        <scheme val="minor"/>
      </rPr>
      <t>(30)</t>
    </r>
  </si>
  <si>
    <r>
      <t>สมเด็จพระสังฆราช(นครหลวง),รพช</t>
    </r>
    <r>
      <rPr>
        <b/>
        <sz val="11"/>
        <rFont val="Tahoma"/>
        <family val="2"/>
        <scheme val="minor"/>
      </rPr>
      <t>.(36)</t>
    </r>
  </si>
  <si>
    <r>
      <t>บางไทร,รพช.</t>
    </r>
    <r>
      <rPr>
        <b/>
        <sz val="11"/>
        <rFont val="Tahoma"/>
        <family val="2"/>
        <scheme val="minor"/>
      </rPr>
      <t>(36)</t>
    </r>
  </si>
  <si>
    <r>
      <t>บางบาล,รพช.</t>
    </r>
    <r>
      <rPr>
        <b/>
        <sz val="11"/>
        <rFont val="Tahoma"/>
        <family val="2"/>
        <scheme val="minor"/>
      </rPr>
      <t>(28)</t>
    </r>
  </si>
  <si>
    <r>
      <t>บางปะอิน,รพช.</t>
    </r>
    <r>
      <rPr>
        <b/>
        <sz val="11"/>
        <rFont val="Tahoma"/>
        <family val="2"/>
        <scheme val="minor"/>
      </rPr>
      <t>(40)</t>
    </r>
  </si>
  <si>
    <r>
      <t>บางปะหัน,รพช.</t>
    </r>
    <r>
      <rPr>
        <b/>
        <sz val="11"/>
        <rFont val="Tahoma"/>
        <family val="2"/>
        <scheme val="minor"/>
      </rPr>
      <t>(36)</t>
    </r>
  </si>
  <si>
    <r>
      <t>ผักไห่,รพช.</t>
    </r>
    <r>
      <rPr>
        <b/>
        <sz val="11"/>
        <rFont val="Tahoma"/>
        <family val="2"/>
        <scheme val="minor"/>
      </rPr>
      <t>(30)</t>
    </r>
  </si>
  <si>
    <r>
      <t>ภาชี,รพช.</t>
    </r>
    <r>
      <rPr>
        <b/>
        <sz val="11"/>
        <rFont val="Tahoma"/>
        <family val="2"/>
        <scheme val="minor"/>
      </rPr>
      <t>(46)</t>
    </r>
  </si>
  <si>
    <r>
      <t>ลาดบัวหลวง,รพช.</t>
    </r>
    <r>
      <rPr>
        <b/>
        <sz val="11"/>
        <rFont val="Tahoma"/>
        <family val="2"/>
        <scheme val="minor"/>
      </rPr>
      <t>(30)</t>
    </r>
  </si>
  <si>
    <r>
      <t>วังน้อย,รพช.</t>
    </r>
    <r>
      <rPr>
        <b/>
        <sz val="11"/>
        <rFont val="Tahoma"/>
        <family val="2"/>
        <scheme val="minor"/>
      </rPr>
      <t>(39)</t>
    </r>
  </si>
  <si>
    <r>
      <t>บางซ้าย,รพช.</t>
    </r>
    <r>
      <rPr>
        <b/>
        <sz val="11"/>
        <rFont val="Tahoma"/>
        <family val="2"/>
        <scheme val="minor"/>
      </rPr>
      <t>(10)</t>
    </r>
  </si>
  <si>
    <r>
      <t>อุทัย,รพช.</t>
    </r>
    <r>
      <rPr>
        <b/>
        <sz val="11"/>
        <rFont val="Tahoma"/>
        <family val="2"/>
        <scheme val="minor"/>
      </rPr>
      <t>(31)</t>
    </r>
  </si>
  <si>
    <r>
      <t>มหาราช,รพช.</t>
    </r>
    <r>
      <rPr>
        <b/>
        <sz val="11"/>
        <rFont val="Tahoma"/>
        <family val="2"/>
        <scheme val="minor"/>
      </rPr>
      <t>(22)</t>
    </r>
  </si>
  <si>
    <r>
      <t>บ้านแพรก,รพช.</t>
    </r>
    <r>
      <rPr>
        <b/>
        <sz val="11"/>
        <rFont val="Tahoma"/>
        <family val="2"/>
        <scheme val="minor"/>
      </rPr>
      <t>(14)</t>
    </r>
  </si>
  <si>
    <t>*ปี2557 โรงพยาบาลพระนครศรีอยุธยา วิเคราะห์ข้อมูลเอง*</t>
  </si>
  <si>
    <t>วันนอนเฉลียปี 2552</t>
  </si>
  <si>
    <t>วันนอนเฉลียปี 2553</t>
  </si>
  <si>
    <t>วันนอนเฉลียปี 2554</t>
  </si>
  <si>
    <t>วันนอนเฉลียปี2556</t>
  </si>
  <si>
    <t>วันนอนเฉลียปี2557</t>
  </si>
  <si>
    <t>วันนอนเฉลียปี 2555</t>
  </si>
  <si>
    <r>
      <t>เสนา,รพท.</t>
    </r>
    <r>
      <rPr>
        <b/>
        <sz val="11"/>
        <rFont val="Tahoma"/>
        <family val="2"/>
        <scheme val="minor"/>
      </rPr>
      <t>(180)</t>
    </r>
  </si>
  <si>
    <t>(เตียงจริง)</t>
  </si>
  <si>
    <t>เตียงจริง</t>
  </si>
  <si>
    <t>ครองเตียง</t>
  </si>
  <si>
    <t>ใช้เตียง</t>
  </si>
  <si>
    <t>ปี2558</t>
  </si>
  <si>
    <t>วันนอนเฉลียปี2558</t>
  </si>
  <si>
    <t>ปี2559</t>
  </si>
  <si>
    <t>พระนครศรีอยุธยา,รพศ.</t>
  </si>
  <si>
    <t>เสนา,รพท.</t>
  </si>
  <si>
    <t>ท่าเรือ,รพช.</t>
  </si>
  <si>
    <r>
      <t>สมเด็จพระสังฆราช(นครหลวง),รพช</t>
    </r>
    <r>
      <rPr>
        <b/>
        <sz val="11"/>
        <rFont val="Tahoma"/>
        <family val="2"/>
        <scheme val="minor"/>
      </rPr>
      <t>.</t>
    </r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</si>
  <si>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</si>
  <si>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</si>
  <si>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</si>
  <si>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</si>
  <si>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</si>
  <si>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ภาชี,รพช.</t>
  </si>
  <si>
    <t>ลาดบัวหลวง,รพช.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</si>
  <si>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</si>
  <si>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</si>
  <si>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</si>
  <si>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</si>
  <si>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</si>
  <si>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ปี2560</t>
  </si>
  <si>
    <t>ปี 2559</t>
  </si>
  <si>
    <t>สมเด็จพระสังฆราช(นครหลวง),รพช.</t>
  </si>
  <si>
    <t>วันนอนเฉลียปี2559</t>
  </si>
  <si>
    <t>60(45)</t>
  </si>
  <si>
    <t>วันนอนเฉลียปี2560</t>
  </si>
  <si>
    <t>ปี 2560</t>
  </si>
  <si>
    <t>รพ.พระนครศรีอยุธยา (10660)</t>
  </si>
  <si>
    <t>http://cmi.healtharea.net/ ณ 07 ธันวาคม 2565</t>
  </si>
  <si>
    <t>ระดับบริการ:   A  จำนวนเตียง  550  เตียง</t>
  </si>
  <si>
    <t>เดือน</t>
  </si>
  <si>
    <t>จำนวน</t>
  </si>
  <si>
    <t>Isolate</t>
  </si>
  <si>
    <t>Un</t>
  </si>
  <si>
    <t>วันนอน</t>
  </si>
  <si>
    <t>อัตรา</t>
  </si>
  <si>
    <t>Total</t>
  </si>
  <si>
    <t>OR Procedure</t>
  </si>
  <si>
    <t>Non OR Procedure</t>
  </si>
  <si>
    <t>วันที่</t>
  </si>
  <si>
    <t>อัตราใช้เตียง</t>
  </si>
  <si>
    <t>ปี</t>
  </si>
  <si>
    <t>ส่ง</t>
  </si>
  <si>
    <t>+HRC</t>
  </si>
  <si>
    <t>groupable</t>
  </si>
  <si>
    <t>คำนวณ</t>
  </si>
  <si>
    <t>รวม</t>
  </si>
  <si>
    <t>AdjRW</t>
  </si>
  <si>
    <t>CMI</t>
  </si>
  <si>
    <t>เกณฑ์</t>
  </si>
  <si>
    <t>ส่งข้อมูล</t>
  </si>
  <si>
    <t>ต.ค. 64</t>
  </si>
  <si>
    <t>พ.ย. 64</t>
  </si>
  <si>
    <t>ธ.ค. 64</t>
  </si>
  <si>
    <t>ม.ค. 65</t>
  </si>
  <si>
    <t>ก.พ. 65</t>
  </si>
  <si>
    <t>มี.ค. 65</t>
  </si>
  <si>
    <t>เม.ย. 65</t>
  </si>
  <si>
    <t>พ.ค. 65</t>
  </si>
  <si>
    <t>มิ.ย. 65</t>
  </si>
  <si>
    <t>ก.ค. 65</t>
  </si>
  <si>
    <t>ส.ค. 65</t>
  </si>
  <si>
    <t>ก.ย. 65</t>
  </si>
  <si>
    <t>รพ.เสนา (10688)</t>
  </si>
  <si>
    <t>ระดับบริการ:   M1  จำนวนเตียง  208  เตียง</t>
  </si>
  <si>
    <t>รพ.ท่าเรือ) (10768)</t>
  </si>
  <si>
    <t>ระดับบริการ:   F2  จำนวนเตียง  30  เตียง</t>
  </si>
  <si>
    <t>รพ.สมเด็จพระสังฆราช(นครหลวง) (10769)</t>
  </si>
  <si>
    <t>ระดับบริการ:   F2  จำนวนเตียง  60  เตียง</t>
  </si>
  <si>
    <t>รพ.บางไทร (10770)</t>
  </si>
  <si>
    <t>ระดับบริการ:   F2  จำนวนเตียง  40  เตียง</t>
  </si>
  <si>
    <t>รพ.บางบาล (10771)</t>
  </si>
  <si>
    <t>ระดับบริการ:   F2  จำนวนเตียง  26  เตียง</t>
  </si>
  <si>
    <t xml:space="preserve"> รพ.บางปะอิน (10772)</t>
  </si>
  <si>
    <t>ระดับบริการ:   M2  จำนวนเตียง  90  เตียง</t>
  </si>
  <si>
    <t>รพ.บางปะหัน (10773)</t>
  </si>
  <si>
    <t>.</t>
  </si>
  <si>
    <t>รพ.ผักไห่ (10774)</t>
  </si>
  <si>
    <t>ระดับบริการ:   F2  จำนวนเตียง  31  เตียง</t>
  </si>
  <si>
    <t>รพ.ภาชี (10775)</t>
  </si>
  <si>
    <t>ระดับบริการ:   F2  จำนวนเตียง  46  เตียง</t>
  </si>
  <si>
    <t>รพ.ลาดบัวหลวง (10776)</t>
  </si>
  <si>
    <t>รพ.วังน้อย (10777)</t>
  </si>
  <si>
    <t>ระดับบริการ:   F1  จำนวนเตียง  90  เตียง</t>
  </si>
  <si>
    <t>รพ.บางซ้าย (10778)</t>
  </si>
  <si>
    <t>ระดับบริการ:   F3  จำนวนเตียง  10  เตียง</t>
  </si>
  <si>
    <t xml:space="preserve"> รพ.อุทัย (10779)</t>
  </si>
  <si>
    <t>รพ.มหาราช (10780)</t>
  </si>
  <si>
    <t>ระดับบริการ:   F3  จำนวนเตียง  24  เตียง</t>
  </si>
  <si>
    <t>รพ.บ้านแพรก (10781)</t>
  </si>
  <si>
    <t>Grand Total</t>
  </si>
  <si>
    <t>ปี52</t>
  </si>
  <si>
    <t>ปี53</t>
  </si>
  <si>
    <t>ปี54</t>
  </si>
  <si>
    <t>ปี55</t>
  </si>
  <si>
    <t>ปี56</t>
  </si>
  <si>
    <t>ปี57</t>
  </si>
  <si>
    <t>ปี58</t>
  </si>
  <si>
    <t>ปี59</t>
  </si>
  <si>
    <t>ปี60</t>
  </si>
  <si>
    <t>ปี61</t>
  </si>
  <si>
    <t>ปี62</t>
  </si>
  <si>
    <t>ปี63</t>
  </si>
  <si>
    <t>ปี64</t>
  </si>
  <si>
    <t>ปี65</t>
  </si>
  <si>
    <t>ปี66</t>
  </si>
  <si>
    <t>Sum of ปี52</t>
  </si>
  <si>
    <t>Sum of ปี53</t>
  </si>
  <si>
    <t>Sum of ปี54</t>
  </si>
  <si>
    <t>Sum of ปี55</t>
  </si>
  <si>
    <t>Sum of ปี56</t>
  </si>
  <si>
    <t>Sum of ปี57</t>
  </si>
  <si>
    <t>Sum of ปี58</t>
  </si>
  <si>
    <t>Sum of ปี59</t>
  </si>
  <si>
    <t>Sum of ปี60</t>
  </si>
  <si>
    <t>Sum of ปี62</t>
  </si>
  <si>
    <t>Sum of ปี63</t>
  </si>
  <si>
    <t>Sum of ปี64</t>
  </si>
  <si>
    <t>Sum of ปี65</t>
  </si>
  <si>
    <t>ต.ค. 60</t>
  </si>
  <si>
    <t>พ.ย. 60</t>
  </si>
  <si>
    <t>ธ.ค. 60</t>
  </si>
  <si>
    <t>ม.ค. 61</t>
  </si>
  <si>
    <t>ก.พ. 61</t>
  </si>
  <si>
    <t>มี.ค. 61</t>
  </si>
  <si>
    <t>เม.ย. 61</t>
  </si>
  <si>
    <t>พ.ค. 61</t>
  </si>
  <si>
    <t>มิ.ย. 61</t>
  </si>
  <si>
    <t>ก.ค. 61</t>
  </si>
  <si>
    <t>ส.ค. 61</t>
  </si>
  <si>
    <t>ก.ย. 61</t>
  </si>
  <si>
    <t>ระดับบริการ:   A  จำนวนเตียง 524  เตียง</t>
  </si>
  <si>
    <t>ระดับบริการ:   M1  จำนวนเตียง  180  เตียง</t>
  </si>
  <si>
    <t>ระดับบริการ:   F2  จำนวนเตียง  45  เตียง</t>
  </si>
  <si>
    <t>ระดับบริการ:   M2  จำนวนเตียง  60  เตียง</t>
  </si>
  <si>
    <t>ระดับบริการ:   F1  จำนวนเตียง  46  เตียง</t>
  </si>
  <si>
    <t>Sum of ปี61</t>
  </si>
  <si>
    <r>
      <t>สมเด็จพระสังฆราช(นครหลวง),รพช</t>
    </r>
    <r>
      <rPr>
        <b/>
        <sz val="16"/>
        <rFont val="Tahoma"/>
        <family val="2"/>
        <scheme val="minor"/>
      </rPr>
      <t>.</t>
    </r>
  </si>
  <si>
    <t>http://cmi.healtharea.net/ ณ 13 กรกฎาคม 2566</t>
  </si>
  <si>
    <t>ต.ค. 65</t>
  </si>
  <si>
    <t>พ.ย. 65</t>
  </si>
  <si>
    <t>ธ.ค. 65</t>
  </si>
  <si>
    <t>ม.ค. 66</t>
  </si>
  <si>
    <t>ก.พ. 66</t>
  </si>
  <si>
    <t>มี.ค. 66</t>
  </si>
  <si>
    <t>เม.ย. 66</t>
  </si>
  <si>
    <t>พ.ค. 66</t>
  </si>
  <si>
    <t>ระดับบริการ:   A  จำนวนเตียง  597  เตียง</t>
  </si>
  <si>
    <t>มิ.ย. 66</t>
  </si>
  <si>
    <t>ระดับบริการ:   F2  จำนวนเตียง  32  เตียง</t>
  </si>
  <si>
    <t>อัตราครองเตียง</t>
  </si>
  <si>
    <t>อัตราการใช้เตียง</t>
  </si>
  <si>
    <t>พระนครศรีอยุธยา</t>
  </si>
  <si>
    <t>เสนา</t>
  </si>
  <si>
    <t>ท่าเรือ</t>
  </si>
  <si>
    <t>สมเด็จฯ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</si>
  <si>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</si>
  <si>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</si>
  <si>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</si>
  <si>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</si>
  <si>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</si>
  <si>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</si>
  <si>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</si>
  <si>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</si>
  <si>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</si>
  <si>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</si>
  <si>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</si>
  <si>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</si>
  <si>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ระดับบริการ:   M2  จำนวนเตียง  92  เตียง</t>
  </si>
  <si>
    <t>ระดับบริการ:   F2  จำนวนเตียง  37  เตียง</t>
  </si>
  <si>
    <t>ระดับบริการ:   F2  จำนวนเตียง  34  เตียง</t>
  </si>
  <si>
    <t>ระดับบริการ:   F1  จำนวนเตียง  64  เตียง</t>
  </si>
  <si>
    <t>ระดับบริการ:   F3  จำนวนเตียง  22  เตียง</t>
  </si>
  <si>
    <t>A</t>
  </si>
  <si>
    <t>M1</t>
  </si>
  <si>
    <t>M2</t>
  </si>
  <si>
    <t>F1</t>
  </si>
  <si>
    <t>F3</t>
  </si>
  <si>
    <t>F2</t>
  </si>
  <si>
    <t>ระดับ</t>
  </si>
  <si>
    <r>
      <t>สมเด็จพระสังฆราช(นครหลวง),รพช</t>
    </r>
    <r>
      <rPr>
        <b/>
        <sz val="16"/>
        <color rgb="FF00B050"/>
        <rFont val="Tahoma"/>
        <family val="2"/>
        <scheme val="minor"/>
      </rPr>
      <t>.</t>
    </r>
  </si>
  <si>
    <t>ข้อมูล CMI ย้อนหลัง 14 ปี</t>
  </si>
  <si>
    <t>Row Labels</t>
  </si>
  <si>
    <t>Sum of ปี66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</si>
</sst>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0.0000"/>
    <numFmt numFmtId="188" formatCode="_(* #,##0.00_);_(* \(#,##0.00\);_(* &quot;-&quot;??_);_(@_)"/>
  </numFmts>
  <fonts count="4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1"/>
      <name val="Tahoma"/>
      <family val="2"/>
      <scheme val="minor"/>
    </font>
    <font>
      <sz val="11"/>
      <color rgb="FF0070C0"/>
      <name val="Tahoma"/>
      <family val="2"/>
      <scheme val="minor"/>
    </font>
    <font>
      <b/>
      <sz val="11"/>
      <name val="Tahoma"/>
      <family val="2"/>
      <scheme val="minor"/>
    </font>
    <font>
      <sz val="11"/>
      <color rgb="FFC00000"/>
      <name val="Tahoma"/>
      <family val="2"/>
      <scheme val="minor"/>
    </font>
    <font>
      <sz val="11"/>
      <color rgb="FF00B05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sz val="10"/>
      <color rgb="FF000000"/>
      <name val="Tahoma"/>
      <family val="2"/>
      <scheme val="minor"/>
    </font>
    <font>
      <b/>
      <sz val="11"/>
      <color rgb="FF0070C0"/>
      <name val="Tahoma"/>
      <family val="2"/>
      <scheme val="minor"/>
    </font>
    <font>
      <sz val="17"/>
      <color rgb="FF00B0F0"/>
      <name val="TH SarabunPSK"/>
      <family val="2"/>
      <charset val="222"/>
    </font>
    <font>
      <sz val="17"/>
      <color rgb="FFFF0000"/>
      <name val="TH SarabunPSK"/>
      <family val="2"/>
      <charset val="222"/>
    </font>
    <font>
      <sz val="14"/>
      <color rgb="FF222222"/>
      <name val="K2D"/>
    </font>
    <font>
      <u/>
      <sz val="11"/>
      <color theme="10"/>
      <name val="Tahoma"/>
      <family val="2"/>
      <charset val="222"/>
      <scheme val="minor"/>
    </font>
    <font>
      <sz val="12.1"/>
      <color rgb="FF222222"/>
      <name val="K2D"/>
    </font>
    <font>
      <b/>
      <sz val="11"/>
      <color rgb="FF333333"/>
      <name val="K2D"/>
    </font>
    <font>
      <b/>
      <sz val="11"/>
      <color rgb="FF333333"/>
      <name val="Arial"/>
      <family val="2"/>
    </font>
    <font>
      <sz val="11"/>
      <color rgb="FF333333"/>
      <name val="K2D"/>
    </font>
    <font>
      <sz val="11"/>
      <color rgb="FF333333"/>
      <name val="Arial"/>
      <family val="2"/>
    </font>
    <font>
      <sz val="11"/>
      <color rgb="FF2E7D32"/>
      <name val="Arial"/>
      <family val="2"/>
    </font>
    <font>
      <sz val="11"/>
      <color rgb="FFFF0000"/>
      <name val="Arial"/>
      <family val="2"/>
    </font>
    <font>
      <sz val="11"/>
      <color rgb="FF008000"/>
      <name val="Arial"/>
      <family val="2"/>
    </font>
    <font>
      <sz val="11"/>
      <color rgb="FFD32F2F"/>
      <name val="Arial"/>
      <family val="2"/>
    </font>
    <font>
      <b/>
      <sz val="11"/>
      <color theme="1"/>
      <name val="K2D"/>
    </font>
    <font>
      <b/>
      <sz val="11"/>
      <color theme="1"/>
      <name val="Arial"/>
      <family val="2"/>
    </font>
    <font>
      <sz val="11"/>
      <color rgb="FFFF0000"/>
      <name val="Tahoma"/>
      <family val="2"/>
      <charset val="222"/>
      <scheme val="minor"/>
    </font>
    <font>
      <sz val="16"/>
      <name val="Tahoma"/>
      <family val="2"/>
      <scheme val="minor"/>
    </font>
    <font>
      <sz val="16"/>
      <color theme="1"/>
      <name val="Tahoma"/>
      <family val="2"/>
      <scheme val="minor"/>
    </font>
    <font>
      <b/>
      <sz val="16"/>
      <name val="Tahoma"/>
      <family val="2"/>
      <scheme val="minor"/>
    </font>
    <font>
      <sz val="16"/>
      <color rgb="FF000000"/>
      <name val="Tahoma"/>
      <family val="2"/>
      <scheme val="minor"/>
    </font>
    <font>
      <sz val="20"/>
      <name val="TH SarabunPSK"/>
      <family val="2"/>
    </font>
    <font>
      <sz val="14"/>
      <name val="TH SarabunIT๙"/>
      <family val="2"/>
    </font>
    <font>
      <sz val="10"/>
      <color theme="1"/>
      <name val="Tahoma"/>
      <family val="2"/>
      <charset val="222"/>
      <scheme val="minor"/>
    </font>
    <font>
      <sz val="12"/>
      <color indexed="81"/>
      <name val="Tahoma"/>
      <family val="2"/>
    </font>
    <font>
      <sz val="16"/>
      <color rgb="FFFF0000"/>
      <name val="Tahoma"/>
      <family val="2"/>
      <scheme val="minor"/>
    </font>
    <font>
      <sz val="16"/>
      <color rgb="FFCC00FF"/>
      <name val="Tahoma"/>
      <family val="2"/>
      <scheme val="minor"/>
    </font>
    <font>
      <sz val="16"/>
      <color rgb="FF00B0F0"/>
      <name val="Tahoma"/>
      <family val="2"/>
      <scheme val="minor"/>
    </font>
    <font>
      <sz val="16"/>
      <color rgb="FF00B050"/>
      <name val="Tahoma"/>
      <family val="2"/>
      <scheme val="minor"/>
    </font>
    <font>
      <b/>
      <sz val="16"/>
      <color rgb="FF00B050"/>
      <name val="Tahoma"/>
      <family val="2"/>
      <scheme val="minor"/>
    </font>
    <font>
      <sz val="16"/>
      <color theme="3"/>
      <name val="Tahoma"/>
      <family val="2"/>
      <scheme val="minor"/>
    </font>
    <font>
      <b/>
      <sz val="12"/>
      <color theme="1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BC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CF8E3"/>
        <bgColor indexed="64"/>
      </patternFill>
    </fill>
    <fill>
      <patternFill patternType="solid">
        <fgColor rgb="FFFAF2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6699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/>
      <bottom style="thick">
        <color rgb="FFDDDDDD"/>
      </bottom>
      <diagonal/>
    </border>
    <border>
      <left style="medium">
        <color rgb="FFDDDDDD"/>
      </left>
      <right/>
      <top/>
      <bottom style="thick">
        <color rgb="FFDDDDDD"/>
      </bottom>
      <diagonal/>
    </border>
    <border>
      <left/>
      <right style="medium">
        <color rgb="FFDDDDDD"/>
      </right>
      <top/>
      <bottom style="thick">
        <color rgb="FFDDDDDD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thick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thick">
        <color rgb="FFDDDDDD"/>
      </bottom>
      <diagonal/>
    </border>
    <border>
      <left/>
      <right style="medium">
        <color rgb="FFDDDDDD"/>
      </right>
      <top style="medium">
        <color rgb="FFDDDDDD"/>
      </top>
      <bottom style="thick">
        <color rgb="FFDDDDDD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7" fontId="2" fillId="0" borderId="0" applyFill="0" applyBorder="0"/>
    <xf numFmtId="0" fontId="2" fillId="0" borderId="0" applyFont="0" applyFill="0" applyBorder="0" applyAlignment="0" applyProtection="0">
      <alignment horizontal="center"/>
    </xf>
    <xf numFmtId="0" fontId="15" fillId="0" borderId="0" applyNumberFormat="0" applyFill="0" applyBorder="0" applyAlignment="0" applyProtection="0"/>
    <xf numFmtId="188" fontId="33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2" fontId="3" fillId="0" borderId="5" xfId="0" applyNumberFormat="1" applyFont="1" applyFill="1" applyBorder="1"/>
    <xf numFmtId="2" fontId="3" fillId="0" borderId="2" xfId="0" applyNumberFormat="1" applyFont="1" applyFill="1" applyBorder="1"/>
    <xf numFmtId="0" fontId="3" fillId="0" borderId="0" xfId="0" applyFont="1" applyFill="1"/>
    <xf numFmtId="2" fontId="3" fillId="0" borderId="8" xfId="0" applyNumberFormat="1" applyFont="1" applyFill="1" applyBorder="1"/>
    <xf numFmtId="2" fontId="3" fillId="0" borderId="9" xfId="0" applyNumberFormat="1" applyFont="1" applyFill="1" applyBorder="1"/>
    <xf numFmtId="2" fontId="3" fillId="0" borderId="0" xfId="0" applyNumberFormat="1" applyFont="1" applyFill="1"/>
    <xf numFmtId="2" fontId="4" fillId="0" borderId="2" xfId="0" applyNumberFormat="1" applyFont="1" applyFill="1" applyBorder="1" applyAlignment="1">
      <alignment wrapText="1"/>
    </xf>
    <xf numFmtId="2" fontId="3" fillId="2" borderId="2" xfId="0" applyNumberFormat="1" applyFont="1" applyFill="1" applyBorder="1"/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shrinkToFit="1"/>
    </xf>
    <xf numFmtId="0" fontId="4" fillId="0" borderId="0" xfId="0" applyFont="1" applyFill="1" applyBorder="1" applyAlignment="1">
      <alignment vertical="top" shrinkToFit="1"/>
    </xf>
    <xf numFmtId="0" fontId="7" fillId="2" borderId="2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NumberFormat="1"/>
    <xf numFmtId="2" fontId="3" fillId="0" borderId="18" xfId="0" applyNumberFormat="1" applyFont="1" applyFill="1" applyBorder="1" applyAlignment="1">
      <alignment vertical="center" wrapText="1"/>
    </xf>
    <xf numFmtId="2" fontId="9" fillId="0" borderId="4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2" fontId="8" fillId="0" borderId="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vertical="center" wrapText="1"/>
    </xf>
    <xf numFmtId="2" fontId="3" fillId="0" borderId="21" xfId="0" applyNumberFormat="1" applyFont="1" applyFill="1" applyBorder="1" applyAlignment="1">
      <alignment vertical="center" wrapText="1"/>
    </xf>
    <xf numFmtId="2" fontId="0" fillId="0" borderId="2" xfId="0" applyNumberFormat="1" applyBorder="1"/>
    <xf numFmtId="2" fontId="5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/>
    <xf numFmtId="0" fontId="5" fillId="4" borderId="2" xfId="0" applyFont="1" applyFill="1" applyBorder="1" applyAlignment="1">
      <alignment horizontal="center" vertical="center" wrapText="1"/>
    </xf>
    <xf numFmtId="2" fontId="3" fillId="4" borderId="2" xfId="0" applyNumberFormat="1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2" fillId="5" borderId="0" xfId="0" applyFont="1" applyFill="1" applyBorder="1"/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1" fillId="6" borderId="22" xfId="0" applyNumberFormat="1" applyFont="1" applyFill="1" applyBorder="1" applyAlignment="1">
      <alignment horizontal="center" shrinkToFit="1"/>
    </xf>
    <xf numFmtId="0" fontId="3" fillId="2" borderId="2" xfId="0" applyFont="1" applyFill="1" applyBorder="1"/>
    <xf numFmtId="0" fontId="14" fillId="0" borderId="0" xfId="0" applyFont="1" applyAlignment="1">
      <alignment horizontal="center" vertical="center"/>
    </xf>
    <xf numFmtId="0" fontId="15" fillId="0" borderId="0" xfId="9"/>
    <xf numFmtId="0" fontId="16" fillId="0" borderId="0" xfId="0" applyFont="1" applyAlignment="1">
      <alignment horizontal="center" vertical="center"/>
    </xf>
    <xf numFmtId="0" fontId="17" fillId="7" borderId="26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/>
    </xf>
    <xf numFmtId="0" fontId="4" fillId="6" borderId="2" xfId="4" applyFont="1" applyFill="1" applyBorder="1"/>
    <xf numFmtId="0" fontId="0" fillId="8" borderId="29" xfId="0" applyFill="1" applyBorder="1"/>
    <xf numFmtId="0" fontId="0" fillId="8" borderId="30" xfId="0" applyFill="1" applyBorder="1"/>
    <xf numFmtId="0" fontId="0" fillId="8" borderId="31" xfId="0" applyFill="1" applyBorder="1"/>
    <xf numFmtId="0" fontId="17" fillId="7" borderId="32" xfId="0" applyFont="1" applyFill="1" applyBorder="1" applyAlignment="1">
      <alignment horizontal="center"/>
    </xf>
    <xf numFmtId="0" fontId="19" fillId="9" borderId="33" xfId="0" applyFont="1" applyFill="1" applyBorder="1" applyAlignment="1">
      <alignment horizontal="center" vertical="top" wrapText="1"/>
    </xf>
    <xf numFmtId="3" fontId="20" fillId="9" borderId="33" xfId="0" applyNumberFormat="1" applyFont="1" applyFill="1" applyBorder="1" applyAlignment="1">
      <alignment horizontal="center" vertical="top"/>
    </xf>
    <xf numFmtId="0" fontId="20" fillId="9" borderId="33" xfId="0" applyFont="1" applyFill="1" applyBorder="1" applyAlignment="1">
      <alignment horizontal="center" vertical="top"/>
    </xf>
    <xf numFmtId="0" fontId="21" fillId="9" borderId="33" xfId="0" applyFont="1" applyFill="1" applyBorder="1" applyAlignment="1">
      <alignment horizontal="center" vertical="top"/>
    </xf>
    <xf numFmtId="0" fontId="20" fillId="9" borderId="33" xfId="0" applyFont="1" applyFill="1" applyBorder="1" applyAlignment="1">
      <alignment horizontal="center" vertical="top" wrapText="1"/>
    </xf>
    <xf numFmtId="4" fontId="20" fillId="9" borderId="33" xfId="0" applyNumberFormat="1" applyFont="1" applyFill="1" applyBorder="1" applyAlignment="1">
      <alignment horizontal="center" vertical="top"/>
    </xf>
    <xf numFmtId="0" fontId="22" fillId="9" borderId="33" xfId="0" applyFont="1" applyFill="1" applyBorder="1" applyAlignment="1">
      <alignment horizontal="center" vertical="top"/>
    </xf>
    <xf numFmtId="15" fontId="20" fillId="9" borderId="33" xfId="0" applyNumberFormat="1" applyFont="1" applyFill="1" applyBorder="1" applyAlignment="1">
      <alignment horizontal="center" vertical="top"/>
    </xf>
    <xf numFmtId="2" fontId="0" fillId="6" borderId="2" xfId="0" applyNumberFormat="1" applyFill="1" applyBorder="1"/>
    <xf numFmtId="0" fontId="19" fillId="8" borderId="33" xfId="0" applyFont="1" applyFill="1" applyBorder="1" applyAlignment="1">
      <alignment horizontal="center" vertical="top" wrapText="1"/>
    </xf>
    <xf numFmtId="3" fontId="20" fillId="8" borderId="33" xfId="0" applyNumberFormat="1" applyFont="1" applyFill="1" applyBorder="1" applyAlignment="1">
      <alignment horizontal="center" vertical="top"/>
    </xf>
    <xf numFmtId="0" fontId="20" fillId="8" borderId="33" xfId="0" applyFont="1" applyFill="1" applyBorder="1" applyAlignment="1">
      <alignment horizontal="center" vertical="top"/>
    </xf>
    <xf numFmtId="0" fontId="21" fillId="8" borderId="33" xfId="0" applyFont="1" applyFill="1" applyBorder="1" applyAlignment="1">
      <alignment horizontal="center" vertical="top"/>
    </xf>
    <xf numFmtId="0" fontId="20" fillId="8" borderId="33" xfId="0" applyFont="1" applyFill="1" applyBorder="1" applyAlignment="1">
      <alignment horizontal="center" vertical="top" wrapText="1"/>
    </xf>
    <xf numFmtId="4" fontId="20" fillId="8" borderId="33" xfId="0" applyNumberFormat="1" applyFont="1" applyFill="1" applyBorder="1" applyAlignment="1">
      <alignment horizontal="center" vertical="top"/>
    </xf>
    <xf numFmtId="0" fontId="22" fillId="8" borderId="33" xfId="0" applyFont="1" applyFill="1" applyBorder="1" applyAlignment="1">
      <alignment horizontal="center" vertical="top"/>
    </xf>
    <xf numFmtId="15" fontId="20" fillId="8" borderId="33" xfId="0" applyNumberFormat="1" applyFont="1" applyFill="1" applyBorder="1" applyAlignment="1">
      <alignment horizontal="center" vertical="top"/>
    </xf>
    <xf numFmtId="0" fontId="19" fillId="10" borderId="33" xfId="0" applyFont="1" applyFill="1" applyBorder="1" applyAlignment="1">
      <alignment horizontal="center" vertical="top" wrapText="1"/>
    </xf>
    <xf numFmtId="3" fontId="20" fillId="10" borderId="33" xfId="0" applyNumberFormat="1" applyFont="1" applyFill="1" applyBorder="1" applyAlignment="1">
      <alignment horizontal="center" vertical="top"/>
    </xf>
    <xf numFmtId="0" fontId="20" fillId="10" borderId="33" xfId="0" applyFont="1" applyFill="1" applyBorder="1" applyAlignment="1">
      <alignment horizontal="center" vertical="top"/>
    </xf>
    <xf numFmtId="0" fontId="21" fillId="10" borderId="33" xfId="0" applyFont="1" applyFill="1" applyBorder="1" applyAlignment="1">
      <alignment horizontal="center" vertical="top"/>
    </xf>
    <xf numFmtId="0" fontId="20" fillId="10" borderId="33" xfId="0" applyFont="1" applyFill="1" applyBorder="1" applyAlignment="1">
      <alignment horizontal="center" vertical="top" wrapText="1"/>
    </xf>
    <xf numFmtId="4" fontId="20" fillId="10" borderId="33" xfId="0" applyNumberFormat="1" applyFont="1" applyFill="1" applyBorder="1" applyAlignment="1">
      <alignment horizontal="center" vertical="top"/>
    </xf>
    <xf numFmtId="0" fontId="23" fillId="10" borderId="33" xfId="0" applyFont="1" applyFill="1" applyBorder="1" applyAlignment="1">
      <alignment horizontal="center" vertical="top"/>
    </xf>
    <xf numFmtId="15" fontId="20" fillId="10" borderId="33" xfId="0" applyNumberFormat="1" applyFont="1" applyFill="1" applyBorder="1" applyAlignment="1">
      <alignment horizontal="center" vertical="top"/>
    </xf>
    <xf numFmtId="0" fontId="23" fillId="8" borderId="33" xfId="0" applyFont="1" applyFill="1" applyBorder="1" applyAlignment="1">
      <alignment horizontal="center" vertical="top"/>
    </xf>
    <xf numFmtId="0" fontId="22" fillId="10" borderId="33" xfId="0" applyFont="1" applyFill="1" applyBorder="1" applyAlignment="1">
      <alignment horizontal="center" vertical="top"/>
    </xf>
    <xf numFmtId="0" fontId="23" fillId="9" borderId="33" xfId="0" applyFont="1" applyFill="1" applyBorder="1" applyAlignment="1">
      <alignment horizontal="center" vertical="top"/>
    </xf>
    <xf numFmtId="0" fontId="17" fillId="11" borderId="33" xfId="0" applyFont="1" applyFill="1" applyBorder="1" applyAlignment="1">
      <alignment horizontal="center" vertical="top" wrapText="1"/>
    </xf>
    <xf numFmtId="3" fontId="18" fillId="11" borderId="33" xfId="0" applyNumberFormat="1" applyFont="1" applyFill="1" applyBorder="1" applyAlignment="1">
      <alignment horizontal="center" vertical="top" wrapText="1"/>
    </xf>
    <xf numFmtId="0" fontId="18" fillId="11" borderId="33" xfId="0" applyFont="1" applyFill="1" applyBorder="1" applyAlignment="1">
      <alignment horizontal="center" vertical="top" wrapText="1"/>
    </xf>
    <xf numFmtId="4" fontId="18" fillId="11" borderId="33" xfId="0" applyNumberFormat="1" applyFont="1" applyFill="1" applyBorder="1" applyAlignment="1">
      <alignment horizontal="center" vertical="top" wrapText="1"/>
    </xf>
    <xf numFmtId="0" fontId="18" fillId="11" borderId="33" xfId="0" applyFont="1" applyFill="1" applyBorder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0" fillId="8" borderId="34" xfId="0" applyFill="1" applyBorder="1"/>
    <xf numFmtId="0" fontId="16" fillId="0" borderId="0" xfId="0" applyFont="1" applyAlignment="1">
      <alignment horizontal="center" vertical="center" wrapText="1"/>
    </xf>
    <xf numFmtId="0" fontId="18" fillId="7" borderId="32" xfId="0" applyFont="1" applyFill="1" applyBorder="1" applyAlignment="1">
      <alignment horizontal="center"/>
    </xf>
    <xf numFmtId="0" fontId="24" fillId="8" borderId="33" xfId="0" applyFont="1" applyFill="1" applyBorder="1" applyAlignment="1">
      <alignment horizontal="center" vertical="top"/>
    </xf>
    <xf numFmtId="0" fontId="24" fillId="10" borderId="33" xfId="0" applyFont="1" applyFill="1" applyBorder="1" applyAlignment="1">
      <alignment horizontal="center" vertical="top"/>
    </xf>
    <xf numFmtId="0" fontId="24" fillId="9" borderId="33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 wrapText="1"/>
    </xf>
    <xf numFmtId="3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/>
    <xf numFmtId="4" fontId="20" fillId="8" borderId="33" xfId="0" applyNumberFormat="1" applyFont="1" applyFill="1" applyBorder="1" applyAlignment="1">
      <alignment horizontal="center" vertical="top" wrapText="1"/>
    </xf>
    <xf numFmtId="4" fontId="20" fillId="10" borderId="33" xfId="0" applyNumberFormat="1" applyFont="1" applyFill="1" applyBorder="1" applyAlignment="1">
      <alignment horizontal="center" vertical="top" wrapText="1"/>
    </xf>
    <xf numFmtId="0" fontId="17" fillId="12" borderId="33" xfId="0" applyFont="1" applyFill="1" applyBorder="1" applyAlignment="1">
      <alignment horizontal="center" vertical="top" wrapText="1"/>
    </xf>
    <xf numFmtId="3" fontId="18" fillId="12" borderId="33" xfId="0" applyNumberFormat="1" applyFont="1" applyFill="1" applyBorder="1" applyAlignment="1">
      <alignment horizontal="center" vertical="top" wrapText="1"/>
    </xf>
    <xf numFmtId="0" fontId="18" fillId="12" borderId="33" xfId="0" applyFont="1" applyFill="1" applyBorder="1" applyAlignment="1">
      <alignment horizontal="center" vertical="top" wrapText="1"/>
    </xf>
    <xf numFmtId="4" fontId="18" fillId="12" borderId="33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3" fontId="26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6" fillId="0" borderId="33" xfId="0" applyFont="1" applyFill="1" applyBorder="1" applyAlignment="1">
      <alignment horizontal="center" vertical="top" wrapText="1"/>
    </xf>
    <xf numFmtId="0" fontId="0" fillId="0" borderId="34" xfId="0" applyFill="1" applyBorder="1"/>
    <xf numFmtId="4" fontId="20" fillId="9" borderId="33" xfId="0" applyNumberFormat="1" applyFont="1" applyFill="1" applyBorder="1" applyAlignment="1">
      <alignment horizontal="center" vertical="top" wrapText="1"/>
    </xf>
    <xf numFmtId="0" fontId="18" fillId="7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2" fontId="0" fillId="13" borderId="0" xfId="0" applyNumberFormat="1" applyFill="1"/>
    <xf numFmtId="2" fontId="28" fillId="0" borderId="7" xfId="0" applyNumberFormat="1" applyFont="1" applyBorder="1" applyAlignment="1">
      <alignment shrinkToFit="1"/>
    </xf>
    <xf numFmtId="2" fontId="29" fillId="0" borderId="5" xfId="0" applyNumberFormat="1" applyFont="1" applyFill="1" applyBorder="1"/>
    <xf numFmtId="2" fontId="29" fillId="0" borderId="2" xfId="0" applyNumberFormat="1" applyFont="1" applyFill="1" applyBorder="1"/>
    <xf numFmtId="2" fontId="29" fillId="0" borderId="4" xfId="0" applyNumberFormat="1" applyFont="1" applyFill="1" applyBorder="1"/>
    <xf numFmtId="2" fontId="28" fillId="0" borderId="2" xfId="0" applyNumberFormat="1" applyFont="1" applyFill="1" applyBorder="1" applyAlignment="1">
      <alignment wrapText="1"/>
    </xf>
    <xf numFmtId="2" fontId="29" fillId="2" borderId="2" xfId="0" applyNumberFormat="1" applyFont="1" applyFill="1" applyBorder="1"/>
    <xf numFmtId="2" fontId="28" fillId="0" borderId="7" xfId="0" applyNumberFormat="1" applyFont="1" applyBorder="1" applyAlignment="1">
      <alignment wrapText="1"/>
    </xf>
    <xf numFmtId="2" fontId="29" fillId="0" borderId="8" xfId="0" applyNumberFormat="1" applyFont="1" applyFill="1" applyBorder="1"/>
    <xf numFmtId="2" fontId="29" fillId="0" borderId="9" xfId="0" applyNumberFormat="1" applyFont="1" applyFill="1" applyBorder="1"/>
    <xf numFmtId="2" fontId="29" fillId="0" borderId="2" xfId="0" applyNumberFormat="1" applyFont="1" applyBorder="1"/>
    <xf numFmtId="2" fontId="31" fillId="0" borderId="25" xfId="0" applyNumberFormat="1" applyFont="1" applyBorder="1" applyAlignment="1">
      <alignment horizontal="right" vertical="center" wrapText="1"/>
    </xf>
    <xf numFmtId="2" fontId="31" fillId="0" borderId="37" xfId="0" applyNumberFormat="1" applyFont="1" applyBorder="1" applyAlignment="1">
      <alignment horizontal="right" vertical="center" wrapText="1"/>
    </xf>
    <xf numFmtId="2" fontId="29" fillId="0" borderId="0" xfId="0" applyNumberFormat="1" applyFont="1"/>
    <xf numFmtId="2" fontId="28" fillId="0" borderId="2" xfId="0" applyNumberFormat="1" applyFont="1" applyFill="1" applyBorder="1"/>
    <xf numFmtId="2" fontId="28" fillId="0" borderId="2" xfId="0" applyNumberFormat="1" applyFont="1" applyFill="1" applyBorder="1" applyAlignment="1">
      <alignment horizontal="right" vertical="center" wrapText="1"/>
    </xf>
    <xf numFmtId="2" fontId="4" fillId="14" borderId="2" xfId="0" applyNumberFormat="1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top"/>
    </xf>
    <xf numFmtId="0" fontId="32" fillId="0" borderId="2" xfId="4" applyFont="1" applyBorder="1"/>
    <xf numFmtId="4" fontId="9" fillId="5" borderId="2" xfId="10" applyNumberFormat="1" applyFont="1" applyFill="1" applyBorder="1" applyAlignment="1">
      <alignment horizontal="right" shrinkToFit="1"/>
    </xf>
    <xf numFmtId="4" fontId="9" fillId="5" borderId="2" xfId="0" applyNumberFormat="1" applyFont="1" applyFill="1" applyBorder="1"/>
    <xf numFmtId="43" fontId="0" fillId="5" borderId="2" xfId="0" applyNumberFormat="1" applyFill="1" applyBorder="1"/>
    <xf numFmtId="0" fontId="34" fillId="0" borderId="0" xfId="0" applyFont="1"/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right"/>
    </xf>
    <xf numFmtId="2" fontId="34" fillId="0" borderId="0" xfId="0" applyNumberFormat="1" applyFont="1" applyAlignment="1">
      <alignment horizontal="center"/>
    </xf>
    <xf numFmtId="2" fontId="34" fillId="0" borderId="0" xfId="0" applyNumberFormat="1" applyFont="1" applyFill="1" applyAlignment="1">
      <alignment horizontal="center"/>
    </xf>
    <xf numFmtId="0" fontId="18" fillId="7" borderId="27" xfId="0" applyFont="1" applyFill="1" applyBorder="1" applyAlignment="1">
      <alignment horizontal="center"/>
    </xf>
    <xf numFmtId="0" fontId="18" fillId="7" borderId="28" xfId="0" applyFont="1" applyFill="1" applyBorder="1" applyAlignment="1">
      <alignment horizontal="center"/>
    </xf>
    <xf numFmtId="0" fontId="18" fillId="7" borderId="35" xfId="0" applyFont="1" applyFill="1" applyBorder="1" applyAlignment="1">
      <alignment horizontal="center"/>
    </xf>
    <xf numFmtId="0" fontId="18" fillId="7" borderId="36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11" fillId="6" borderId="6" xfId="0" applyNumberFormat="1" applyFont="1" applyFill="1" applyBorder="1" applyAlignment="1">
      <alignment horizontal="center" shrinkToFit="1"/>
    </xf>
    <xf numFmtId="2" fontId="11" fillId="6" borderId="1" xfId="0" applyNumberFormat="1" applyFont="1" applyFill="1" applyBorder="1" applyAlignment="1">
      <alignment horizontal="center" shrinkToFit="1"/>
    </xf>
    <xf numFmtId="2" fontId="11" fillId="6" borderId="3" xfId="0" applyNumberFormat="1" applyFont="1" applyFill="1" applyBorder="1" applyAlignment="1">
      <alignment horizontal="center" shrinkToFit="1"/>
    </xf>
    <xf numFmtId="2" fontId="11" fillId="5" borderId="14" xfId="0" applyNumberFormat="1" applyFont="1" applyFill="1" applyBorder="1" applyAlignment="1">
      <alignment horizontal="center"/>
    </xf>
    <xf numFmtId="2" fontId="11" fillId="5" borderId="2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shrinkToFit="1"/>
    </xf>
    <xf numFmtId="2" fontId="5" fillId="0" borderId="1" xfId="0" applyNumberFormat="1" applyFont="1" applyFill="1" applyBorder="1" applyAlignment="1">
      <alignment horizontal="center" shrinkToFit="1"/>
    </xf>
    <xf numFmtId="2" fontId="5" fillId="0" borderId="3" xfId="0" applyNumberFormat="1" applyFont="1" applyFill="1" applyBorder="1" applyAlignment="1">
      <alignment horizontal="center" shrinkToFit="1"/>
    </xf>
    <xf numFmtId="2" fontId="36" fillId="0" borderId="2" xfId="0" applyNumberFormat="1" applyFont="1" applyBorder="1"/>
    <xf numFmtId="2" fontId="36" fillId="0" borderId="2" xfId="0" applyNumberFormat="1" applyFont="1" applyBorder="1" applyAlignment="1">
      <alignment shrinkToFit="1"/>
    </xf>
    <xf numFmtId="2" fontId="37" fillId="0" borderId="2" xfId="0" applyNumberFormat="1" applyFont="1" applyBorder="1"/>
    <xf numFmtId="2" fontId="37" fillId="0" borderId="2" xfId="0" applyNumberFormat="1" applyFont="1" applyBorder="1" applyAlignment="1">
      <alignment shrinkToFit="1"/>
    </xf>
    <xf numFmtId="2" fontId="39" fillId="0" borderId="2" xfId="0" applyNumberFormat="1" applyFont="1" applyBorder="1"/>
    <xf numFmtId="2" fontId="39" fillId="0" borderId="2" xfId="0" applyNumberFormat="1" applyFont="1" applyBorder="1" applyAlignment="1">
      <alignment shrinkToFit="1"/>
    </xf>
    <xf numFmtId="2" fontId="38" fillId="0" borderId="2" xfId="0" applyNumberFormat="1" applyFont="1" applyBorder="1"/>
    <xf numFmtId="2" fontId="38" fillId="0" borderId="2" xfId="0" applyNumberFormat="1" applyFont="1" applyBorder="1" applyAlignment="1">
      <alignment shrinkToFit="1"/>
    </xf>
    <xf numFmtId="2" fontId="28" fillId="0" borderId="2" xfId="0" applyNumberFormat="1" applyFont="1" applyBorder="1" applyAlignment="1">
      <alignment shrinkToFit="1"/>
    </xf>
    <xf numFmtId="2" fontId="28" fillId="0" borderId="2" xfId="0" applyNumberFormat="1" applyFont="1" applyBorder="1" applyAlignment="1">
      <alignment wrapText="1"/>
    </xf>
    <xf numFmtId="2" fontId="41" fillId="0" borderId="2" xfId="0" applyNumberFormat="1" applyFont="1" applyBorder="1"/>
    <xf numFmtId="2" fontId="41" fillId="0" borderId="2" xfId="0" applyNumberFormat="1" applyFont="1" applyBorder="1" applyAlignment="1">
      <alignment shrinkToFit="1"/>
    </xf>
    <xf numFmtId="0" fontId="42" fillId="0" borderId="0" xfId="0" applyFont="1" applyFill="1" applyAlignment="1">
      <alignment shrinkToFit="1"/>
    </xf>
    <xf numFmtId="2" fontId="5" fillId="0" borderId="0" xfId="0" applyNumberFormat="1" applyFont="1" applyFill="1" applyBorder="1" applyAlignment="1">
      <alignment horizontal="center" shrinkToFit="1"/>
    </xf>
    <xf numFmtId="0" fontId="0" fillId="0" borderId="0" xfId="0" applyBorder="1"/>
    <xf numFmtId="2" fontId="3" fillId="0" borderId="0" xfId="0" applyNumberFormat="1" applyFont="1" applyFill="1" applyBorder="1" applyAlignment="1">
      <alignment vertical="center" wrapText="1"/>
    </xf>
  </cellXfs>
  <cellStyles count="11">
    <cellStyle name="Comma 4 2" xfId="10"/>
    <cellStyle name="Hyperlink" xfId="9" builtinId="8"/>
    <cellStyle name="Normal" xfId="0" builtinId="0"/>
    <cellStyle name="ปกติ 2" xfId="1"/>
    <cellStyle name="ปกติ 2 2" xfId="2"/>
    <cellStyle name="ปกติ 3" xfId="3"/>
    <cellStyle name="ปกติ 4" xfId="4"/>
    <cellStyle name="ปกติ 5" xfId="5"/>
    <cellStyle name="ปกติ 6" xfId="6"/>
    <cellStyle name="ลักษณะ 1" xfId="7"/>
    <cellStyle name="ลักษณะ 2" xfId="8"/>
  </cellStyles>
  <dxfs count="0"/>
  <tableStyles count="0" defaultTableStyle="TableStyleMedium2" defaultPivotStyle="PivotStyleLight16"/>
  <colors>
    <mruColors>
      <color rgb="FFCC00FF"/>
      <color rgb="FFFF99FF"/>
      <color rgb="FFFF66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[อัตราครอง-เตียงใช้เตียง 14-7-66.xlsx]CMI 2!PivotTable4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3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5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6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lumMod val="60000"/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lumMod val="60000"/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lumMod val="60000"/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lumMod val="60000"/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5">
                <a:lumMod val="60000"/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6">
                <a:lumMod val="60000"/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lumMod val="80000"/>
                <a:lumOff val="20000"/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lumMod val="80000"/>
                <a:lumOff val="20000"/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lumMod val="80000"/>
                <a:lumOff val="20000"/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'CMI 2'!$B$3</c:f>
              <c:strCache>
                <c:ptCount val="1"/>
                <c:pt idx="0">
                  <c:v>Sum of ปี52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'CMI 2'!$A$4:$A$5</c:f>
              <c:strCache>
                <c:ptCount val="1"/>
                <c:pt idx="0">
                  <c:v>บางบาล,รพช.</c:v>
                </c:pt>
              </c:strCache>
            </c:strRef>
          </c:cat>
          <c:val>
            <c:numRef>
              <c:f>'CMI 2'!$B$4:$B$5</c:f>
              <c:numCache>
                <c:formatCode>General</c:formatCode>
                <c:ptCount val="1"/>
                <c:pt idx="0">
                  <c:v>0.58799999999999997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2-415E-BB9F-5F078BD60B49}"/>
            </c:ext>
          </c:extLst>
        </c:ser>
        <c:ser>
          <c:idx val="1"/>
          <c:order val="1"/>
          <c:tx>
            <c:strRef>
              <c:f>'CMI 2'!$C$3</c:f>
              <c:strCache>
                <c:ptCount val="1"/>
                <c:pt idx="0">
                  <c:v>Sum of ปี53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'CMI 2'!$A$4:$A$5</c:f>
              <c:strCache>
                <c:ptCount val="1"/>
                <c:pt idx="0">
                  <c:v>บางบาล,รพช.</c:v>
                </c:pt>
              </c:strCache>
            </c:strRef>
          </c:cat>
          <c:val>
            <c:numRef>
              <c:f>'CMI 2'!$C$4:$C$5</c:f>
              <c:numCache>
                <c:formatCode>General</c:formatCode>
                <c:ptCount val="1"/>
                <c:pt idx="0">
                  <c:v>0.69050439105219552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2-415E-BB9F-5F078BD60B49}"/>
            </c:ext>
          </c:extLst>
        </c:ser>
        <c:ser>
          <c:idx val="2"/>
          <c:order val="2"/>
          <c:tx>
            <c:strRef>
              <c:f>'CMI 2'!$D$3</c:f>
              <c:strCache>
                <c:ptCount val="1"/>
                <c:pt idx="0">
                  <c:v>Sum of ปี54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'CMI 2'!$A$4:$A$5</c:f>
              <c:strCache>
                <c:ptCount val="1"/>
                <c:pt idx="0">
                  <c:v>บางบาล,รพช.</c:v>
                </c:pt>
              </c:strCache>
            </c:strRef>
          </c:cat>
          <c:val>
            <c:numRef>
              <c:f>'CMI 2'!$D$4:$D$5</c:f>
              <c:numCache>
                <c:formatCode>General</c:formatCode>
                <c:ptCount val="1"/>
                <c:pt idx="0">
                  <c:v>0.58060026315789481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D2-415E-BB9F-5F078BD60B49}"/>
            </c:ext>
          </c:extLst>
        </c:ser>
        <c:ser>
          <c:idx val="3"/>
          <c:order val="3"/>
          <c:tx>
            <c:strRef>
              <c:f>'CMI 2'!$E$3</c:f>
              <c:strCache>
                <c:ptCount val="1"/>
                <c:pt idx="0">
                  <c:v>Sum of ปี55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'CMI 2'!$A$4:$A$5</c:f>
              <c:strCache>
                <c:ptCount val="1"/>
                <c:pt idx="0">
                  <c:v>บางบาล,รพช.</c:v>
                </c:pt>
              </c:strCache>
            </c:strRef>
          </c:cat>
          <c:val>
            <c:numRef>
              <c:f>'CMI 2'!$E$4:$E$5</c:f>
              <c:numCache>
                <c:formatCode>General</c:formatCode>
                <c:ptCount val="1"/>
                <c:pt idx="0">
                  <c:v>0.52712508662508661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D2-415E-BB9F-5F078BD60B49}"/>
            </c:ext>
          </c:extLst>
        </c:ser>
        <c:ser>
          <c:idx val="4"/>
          <c:order val="4"/>
          <c:tx>
            <c:strRef>
              <c:f>'CMI 2'!$F$3</c:f>
              <c:strCache>
                <c:ptCount val="1"/>
                <c:pt idx="0">
                  <c:v>Sum of ปี56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'CMI 2'!$A$4:$A$5</c:f>
              <c:strCache>
                <c:ptCount val="1"/>
                <c:pt idx="0">
                  <c:v>บางบาล,รพช.</c:v>
                </c:pt>
              </c:strCache>
            </c:strRef>
          </c:cat>
          <c:val>
            <c:numRef>
              <c:f>'CMI 2'!$F$4:$F$5</c:f>
              <c:numCache>
                <c:formatCode>General</c:formatCode>
                <c:ptCount val="1"/>
                <c:pt idx="0">
                  <c:v>0.59202488167680867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D2-415E-BB9F-5F078BD60B49}"/>
            </c:ext>
          </c:extLst>
        </c:ser>
        <c:ser>
          <c:idx val="5"/>
          <c:order val="5"/>
          <c:tx>
            <c:strRef>
              <c:f>'CMI 2'!$G$3</c:f>
              <c:strCache>
                <c:ptCount val="1"/>
                <c:pt idx="0">
                  <c:v>Sum of ปี57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'CMI 2'!$A$4:$A$5</c:f>
              <c:strCache>
                <c:ptCount val="1"/>
                <c:pt idx="0">
                  <c:v>บางบาล,รพช.</c:v>
                </c:pt>
              </c:strCache>
            </c:strRef>
          </c:cat>
          <c:val>
            <c:numRef>
              <c:f>'CMI 2'!$G$4:$G$5</c:f>
              <c:numCache>
                <c:formatCode>General</c:formatCode>
                <c:ptCount val="1"/>
                <c:pt idx="0">
                  <c:v>0.62926524800000005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D2-415E-BB9F-5F078BD60B49}"/>
            </c:ext>
          </c:extLst>
        </c:ser>
        <c:ser>
          <c:idx val="6"/>
          <c:order val="6"/>
          <c:tx>
            <c:strRef>
              <c:f>'CMI 2'!$H$3</c:f>
              <c:strCache>
                <c:ptCount val="1"/>
                <c:pt idx="0">
                  <c:v>Sum of ปี58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'CMI 2'!$A$4:$A$5</c:f>
              <c:strCache>
                <c:ptCount val="1"/>
                <c:pt idx="0">
                  <c:v>บางบาล,รพช.</c:v>
                </c:pt>
              </c:strCache>
            </c:strRef>
          </c:cat>
          <c:val>
            <c:numRef>
              <c:f>'CMI 2'!$H$4:$H$5</c:f>
              <c:numCache>
                <c:formatCode>General</c:formatCode>
                <c:ptCount val="1"/>
                <c:pt idx="0">
                  <c:v>0.59816672340425525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D2-415E-BB9F-5F078BD60B49}"/>
            </c:ext>
          </c:extLst>
        </c:ser>
        <c:ser>
          <c:idx val="7"/>
          <c:order val="7"/>
          <c:tx>
            <c:strRef>
              <c:f>'CMI 2'!$I$3</c:f>
              <c:strCache>
                <c:ptCount val="1"/>
                <c:pt idx="0">
                  <c:v>Sum of ปี59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'CMI 2'!$A$4:$A$5</c:f>
              <c:strCache>
                <c:ptCount val="1"/>
                <c:pt idx="0">
                  <c:v>บางบาล,รพช.</c:v>
                </c:pt>
              </c:strCache>
            </c:strRef>
          </c:cat>
          <c:val>
            <c:numRef>
              <c:f>'CMI 2'!$I$4:$I$5</c:f>
              <c:numCache>
                <c:formatCode>General</c:formatCode>
                <c:ptCount val="1"/>
                <c:pt idx="0">
                  <c:v>0.59519122203098096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D2-415E-BB9F-5F078BD60B49}"/>
            </c:ext>
          </c:extLst>
        </c:ser>
        <c:ser>
          <c:idx val="8"/>
          <c:order val="8"/>
          <c:tx>
            <c:strRef>
              <c:f>'CMI 2'!$J$3</c:f>
              <c:strCache>
                <c:ptCount val="1"/>
                <c:pt idx="0">
                  <c:v>Sum of ปี60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'CMI 2'!$A$4:$A$5</c:f>
              <c:strCache>
                <c:ptCount val="1"/>
                <c:pt idx="0">
                  <c:v>บางบาล,รพช.</c:v>
                </c:pt>
              </c:strCache>
            </c:strRef>
          </c:cat>
          <c:val>
            <c:numRef>
              <c:f>'CMI 2'!$J$4:$J$5</c:f>
              <c:numCache>
                <c:formatCode>General</c:formatCode>
                <c:ptCount val="1"/>
                <c:pt idx="0">
                  <c:v>0.64845797665369653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D2-415E-BB9F-5F078BD60B49}"/>
            </c:ext>
          </c:extLst>
        </c:ser>
        <c:ser>
          <c:idx val="9"/>
          <c:order val="9"/>
          <c:tx>
            <c:strRef>
              <c:f>'CMI 2'!$K$3</c:f>
              <c:strCache>
                <c:ptCount val="1"/>
                <c:pt idx="0">
                  <c:v>Sum of ปี61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'CMI 2'!$A$4:$A$5</c:f>
              <c:strCache>
                <c:ptCount val="1"/>
                <c:pt idx="0">
                  <c:v>บางบาล,รพช.</c:v>
                </c:pt>
              </c:strCache>
            </c:strRef>
          </c:cat>
          <c:val>
            <c:numRef>
              <c:f>'CMI 2'!$K$4:$K$5</c:f>
              <c:numCache>
                <c:formatCode>General</c:formatCode>
                <c:ptCount val="1"/>
                <c:pt idx="0">
                  <c:v>0.5998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D2-415E-BB9F-5F078BD60B49}"/>
            </c:ext>
          </c:extLst>
        </c:ser>
        <c:ser>
          <c:idx val="10"/>
          <c:order val="10"/>
          <c:tx>
            <c:strRef>
              <c:f>'CMI 2'!$L$3</c:f>
              <c:strCache>
                <c:ptCount val="1"/>
                <c:pt idx="0">
                  <c:v>Sum of ปี62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'CMI 2'!$A$4:$A$5</c:f>
              <c:strCache>
                <c:ptCount val="1"/>
                <c:pt idx="0">
                  <c:v>บางบาล,รพช.</c:v>
                </c:pt>
              </c:strCache>
            </c:strRef>
          </c:cat>
          <c:val>
            <c:numRef>
              <c:f>'CMI 2'!$L$4:$L$5</c:f>
              <c:numCache>
                <c:formatCode>General</c:formatCode>
                <c:ptCount val="1"/>
                <c:pt idx="0">
                  <c:v>0.57630000000000003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BD2-415E-BB9F-5F078BD60B49}"/>
            </c:ext>
          </c:extLst>
        </c:ser>
        <c:ser>
          <c:idx val="11"/>
          <c:order val="11"/>
          <c:tx>
            <c:strRef>
              <c:f>'CMI 2'!$M$3</c:f>
              <c:strCache>
                <c:ptCount val="1"/>
                <c:pt idx="0">
                  <c:v>Sum of ปี63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'CMI 2'!$A$4:$A$5</c:f>
              <c:strCache>
                <c:ptCount val="1"/>
                <c:pt idx="0">
                  <c:v>บางบาล,รพช.</c:v>
                </c:pt>
              </c:strCache>
            </c:strRef>
          </c:cat>
          <c:val>
            <c:numRef>
              <c:f>'CMI 2'!$M$4:$M$5</c:f>
              <c:numCache>
                <c:formatCode>General</c:formatCode>
                <c:ptCount val="1"/>
                <c:pt idx="0">
                  <c:v>0.59279999999999999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BD2-415E-BB9F-5F078BD60B49}"/>
            </c:ext>
          </c:extLst>
        </c:ser>
        <c:ser>
          <c:idx val="12"/>
          <c:order val="12"/>
          <c:tx>
            <c:strRef>
              <c:f>'CMI 2'!$N$3</c:f>
              <c:strCache>
                <c:ptCount val="1"/>
                <c:pt idx="0">
                  <c:v>Sum of ปี64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'CMI 2'!$A$4:$A$5</c:f>
              <c:strCache>
                <c:ptCount val="1"/>
                <c:pt idx="0">
                  <c:v>บางบาล,รพช.</c:v>
                </c:pt>
              </c:strCache>
            </c:strRef>
          </c:cat>
          <c:val>
            <c:numRef>
              <c:f>'CMI 2'!$N$4:$N$5</c:f>
              <c:numCache>
                <c:formatCode>General</c:formatCode>
                <c:ptCount val="1"/>
                <c:pt idx="0">
                  <c:v>0.63400000000000001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BD2-415E-BB9F-5F078BD60B49}"/>
            </c:ext>
          </c:extLst>
        </c:ser>
        <c:ser>
          <c:idx val="13"/>
          <c:order val="13"/>
          <c:tx>
            <c:strRef>
              <c:f>'CMI 2'!$O$3</c:f>
              <c:strCache>
                <c:ptCount val="1"/>
                <c:pt idx="0">
                  <c:v>Sum of ปี65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'CMI 2'!$A$4:$A$5</c:f>
              <c:strCache>
                <c:ptCount val="1"/>
                <c:pt idx="0">
                  <c:v>บางบาล,รพช.</c:v>
                </c:pt>
              </c:strCache>
            </c:strRef>
          </c:cat>
          <c:val>
            <c:numRef>
              <c:f>'CMI 2'!$O$4:$O$5</c:f>
              <c:numCache>
                <c:formatCode>General</c:formatCode>
                <c:ptCount val="1"/>
                <c:pt idx="0">
                  <c:v>0.68259999999999998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BD2-415E-BB9F-5F078BD60B49}"/>
            </c:ext>
          </c:extLst>
        </c:ser>
        <c:ser>
          <c:idx val="14"/>
          <c:order val="14"/>
          <c:tx>
            <c:strRef>
              <c:f>'CMI 2'!$P$3</c:f>
              <c:strCache>
                <c:ptCount val="1"/>
                <c:pt idx="0">
                  <c:v>Sum of ปี66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'CMI 2'!$A$4:$A$5</c:f>
              <c:strCache>
                <c:ptCount val="1"/>
                <c:pt idx="0">
                  <c:v>บางบาล,รพช.</c:v>
                </c:pt>
              </c:strCache>
            </c:strRef>
          </c:cat>
          <c:val>
            <c:numRef>
              <c:f>'CMI 2'!$P$4:$P$5</c:f>
              <c:numCache>
                <c:formatCode>General</c:formatCode>
                <c:ptCount val="1"/>
                <c:pt idx="0">
                  <c:v>0.60340000000000005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BD2-415E-BB9F-5F078BD60B4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5402800"/>
        <c:axId val="415400304"/>
      </c:barChart>
      <c:catAx>
        <c:axId val="415402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15400304"/>
        <c:crosses val="autoZero"/>
        <c:auto val="1"/>
        <c:lblAlgn val="ctr"/>
        <c:lblOffset val="100"/>
        <c:noMultiLvlLbl val="0"/>
      </c:catAx>
      <c:valAx>
        <c:axId val="4154003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1540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[อัตราครอง-เตียงใช้เตียง 14-7-66.xlsx]กราฟแสดงผล!PivotTable3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th-TH"/>
              <a:t>อัตราการครองเตียง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6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7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8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9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0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1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2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3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4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5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6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7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กราฟแสดงผล!$B$76</c:f>
              <c:strCache>
                <c:ptCount val="1"/>
                <c:pt idx="0">
                  <c:v>Sum of ปี52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กราฟแสดงผล!$A$77:$A$93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กราฟแสดงผล!$B$77:$B$93</c:f>
              <c:numCache>
                <c:formatCode>General</c:formatCode>
                <c:ptCount val="16"/>
                <c:pt idx="0">
                  <c:v>90.8</c:v>
                </c:pt>
                <c:pt idx="1">
                  <c:v>76.010000000000005</c:v>
                </c:pt>
                <c:pt idx="2">
                  <c:v>70.41</c:v>
                </c:pt>
                <c:pt idx="3">
                  <c:v>66.41</c:v>
                </c:pt>
                <c:pt idx="4">
                  <c:v>43.79</c:v>
                </c:pt>
                <c:pt idx="5">
                  <c:v>54.3</c:v>
                </c:pt>
                <c:pt idx="6">
                  <c:v>66.709999999999994</c:v>
                </c:pt>
                <c:pt idx="7">
                  <c:v>60.83</c:v>
                </c:pt>
                <c:pt idx="8">
                  <c:v>66.87</c:v>
                </c:pt>
                <c:pt idx="9">
                  <c:v>107.83</c:v>
                </c:pt>
                <c:pt idx="10">
                  <c:v>66.319999999999993</c:v>
                </c:pt>
                <c:pt idx="11">
                  <c:v>89.12</c:v>
                </c:pt>
                <c:pt idx="12">
                  <c:v>66.11</c:v>
                </c:pt>
                <c:pt idx="13">
                  <c:v>70.05</c:v>
                </c:pt>
                <c:pt idx="14">
                  <c:v>69.42</c:v>
                </c:pt>
                <c:pt idx="15">
                  <c:v>81.13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F8B-4EFD-919C-D28D60A8B055}"/>
            </c:ext>
          </c:extLst>
        </c:ser>
        <c:ser>
          <c:idx val="1"/>
          <c:order val="1"/>
          <c:tx>
            <c:strRef>
              <c:f>กราฟแสดงผล!$C$76</c:f>
              <c:strCache>
                <c:ptCount val="1"/>
                <c:pt idx="0">
                  <c:v>Sum of ปี53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กราฟแสดงผล!$A$77:$A$93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กราฟแสดงผล!$C$77:$C$93</c:f>
              <c:numCache>
                <c:formatCode>General</c:formatCode>
                <c:ptCount val="16"/>
                <c:pt idx="0">
                  <c:v>93.48</c:v>
                </c:pt>
                <c:pt idx="1">
                  <c:v>89.59</c:v>
                </c:pt>
                <c:pt idx="2">
                  <c:v>79.56</c:v>
                </c:pt>
                <c:pt idx="3">
                  <c:v>86.56</c:v>
                </c:pt>
                <c:pt idx="4">
                  <c:v>47.35</c:v>
                </c:pt>
                <c:pt idx="5">
                  <c:v>32.36</c:v>
                </c:pt>
                <c:pt idx="6">
                  <c:v>77.849999999999994</c:v>
                </c:pt>
                <c:pt idx="7">
                  <c:v>76.989999999999995</c:v>
                </c:pt>
                <c:pt idx="8">
                  <c:v>76.989999999999995</c:v>
                </c:pt>
                <c:pt idx="9">
                  <c:v>115.64</c:v>
                </c:pt>
                <c:pt idx="10">
                  <c:v>60.26</c:v>
                </c:pt>
                <c:pt idx="11">
                  <c:v>95.79</c:v>
                </c:pt>
                <c:pt idx="12">
                  <c:v>73.67</c:v>
                </c:pt>
                <c:pt idx="13">
                  <c:v>82.85</c:v>
                </c:pt>
                <c:pt idx="14">
                  <c:v>73.260000000000005</c:v>
                </c:pt>
                <c:pt idx="15">
                  <c:v>74.31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F8B-4EFD-919C-D28D60A8B055}"/>
            </c:ext>
          </c:extLst>
        </c:ser>
        <c:ser>
          <c:idx val="2"/>
          <c:order val="2"/>
          <c:tx>
            <c:strRef>
              <c:f>กราฟแสดงผล!$D$76</c:f>
              <c:strCache>
                <c:ptCount val="1"/>
                <c:pt idx="0">
                  <c:v>Sum of ปี54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กราฟแสดงผล!$A$77:$A$93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กราฟแสดงผล!$D$77:$D$93</c:f>
              <c:numCache>
                <c:formatCode>General</c:formatCode>
                <c:ptCount val="16"/>
                <c:pt idx="0">
                  <c:v>97.23</c:v>
                </c:pt>
                <c:pt idx="1">
                  <c:v>92.24</c:v>
                </c:pt>
                <c:pt idx="2">
                  <c:v>73.64</c:v>
                </c:pt>
                <c:pt idx="3">
                  <c:v>97.84</c:v>
                </c:pt>
                <c:pt idx="4">
                  <c:v>56.18</c:v>
                </c:pt>
                <c:pt idx="5">
                  <c:v>29.59</c:v>
                </c:pt>
                <c:pt idx="6">
                  <c:v>83.28</c:v>
                </c:pt>
                <c:pt idx="7">
                  <c:v>83.84</c:v>
                </c:pt>
                <c:pt idx="8">
                  <c:v>85.46</c:v>
                </c:pt>
                <c:pt idx="9">
                  <c:v>89.42</c:v>
                </c:pt>
                <c:pt idx="10">
                  <c:v>60.5</c:v>
                </c:pt>
                <c:pt idx="11">
                  <c:v>99.1</c:v>
                </c:pt>
                <c:pt idx="12">
                  <c:v>77.81</c:v>
                </c:pt>
                <c:pt idx="13">
                  <c:v>78.31</c:v>
                </c:pt>
                <c:pt idx="14">
                  <c:v>88.08</c:v>
                </c:pt>
                <c:pt idx="15">
                  <c:v>71.569999999999993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F8B-4EFD-919C-D28D60A8B055}"/>
            </c:ext>
          </c:extLst>
        </c:ser>
        <c:ser>
          <c:idx val="3"/>
          <c:order val="3"/>
          <c:tx>
            <c:strRef>
              <c:f>กราฟแสดงผล!$E$76</c:f>
              <c:strCache>
                <c:ptCount val="1"/>
                <c:pt idx="0">
                  <c:v>Sum of ปี55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กราฟแสดงผล!$A$77:$A$93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กราฟแสดงผล!$E$77:$E$93</c:f>
              <c:numCache>
                <c:formatCode>General</c:formatCode>
                <c:ptCount val="16"/>
                <c:pt idx="0">
                  <c:v>71.58</c:v>
                </c:pt>
                <c:pt idx="1">
                  <c:v>92.52</c:v>
                </c:pt>
                <c:pt idx="2">
                  <c:v>82.82</c:v>
                </c:pt>
                <c:pt idx="3">
                  <c:v>110.51</c:v>
                </c:pt>
                <c:pt idx="4">
                  <c:v>57.93</c:v>
                </c:pt>
                <c:pt idx="5">
                  <c:v>38.299999999999997</c:v>
                </c:pt>
                <c:pt idx="6">
                  <c:v>75.27</c:v>
                </c:pt>
                <c:pt idx="7">
                  <c:v>72</c:v>
                </c:pt>
                <c:pt idx="8">
                  <c:v>73.12</c:v>
                </c:pt>
                <c:pt idx="9">
                  <c:v>91.75</c:v>
                </c:pt>
                <c:pt idx="10">
                  <c:v>78.58</c:v>
                </c:pt>
                <c:pt idx="11">
                  <c:v>85.7</c:v>
                </c:pt>
                <c:pt idx="12">
                  <c:v>79.84</c:v>
                </c:pt>
                <c:pt idx="13">
                  <c:v>85.02</c:v>
                </c:pt>
                <c:pt idx="14">
                  <c:v>72.459999999999994</c:v>
                </c:pt>
                <c:pt idx="15">
                  <c:v>114.37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F8B-4EFD-919C-D28D60A8B055}"/>
            </c:ext>
          </c:extLst>
        </c:ser>
        <c:ser>
          <c:idx val="4"/>
          <c:order val="4"/>
          <c:tx>
            <c:strRef>
              <c:f>กราฟแสดงผล!$F$76</c:f>
              <c:strCache>
                <c:ptCount val="1"/>
                <c:pt idx="0">
                  <c:v>Sum of ปี56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กราฟแสดงผล!$A$77:$A$93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กราฟแสดงผล!$F$77:$F$93</c:f>
              <c:numCache>
                <c:formatCode>General</c:formatCode>
                <c:ptCount val="16"/>
                <c:pt idx="0">
                  <c:v>87.58</c:v>
                </c:pt>
                <c:pt idx="1">
                  <c:v>81.67</c:v>
                </c:pt>
                <c:pt idx="2">
                  <c:v>76.489999999999995</c:v>
                </c:pt>
                <c:pt idx="3">
                  <c:v>72.849999999999994</c:v>
                </c:pt>
                <c:pt idx="4">
                  <c:v>58.12</c:v>
                </c:pt>
                <c:pt idx="5">
                  <c:v>42.98</c:v>
                </c:pt>
                <c:pt idx="6">
                  <c:v>95.92</c:v>
                </c:pt>
                <c:pt idx="7">
                  <c:v>59.88</c:v>
                </c:pt>
                <c:pt idx="8">
                  <c:v>63.63</c:v>
                </c:pt>
                <c:pt idx="9">
                  <c:v>57.34</c:v>
                </c:pt>
                <c:pt idx="10">
                  <c:v>62.88</c:v>
                </c:pt>
                <c:pt idx="11">
                  <c:v>70.27</c:v>
                </c:pt>
                <c:pt idx="12">
                  <c:v>67.75</c:v>
                </c:pt>
                <c:pt idx="13">
                  <c:v>73.33</c:v>
                </c:pt>
                <c:pt idx="14">
                  <c:v>44.72</c:v>
                </c:pt>
                <c:pt idx="15">
                  <c:v>83.72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8B-4EFD-919C-D28D60A8B055}"/>
            </c:ext>
          </c:extLst>
        </c:ser>
        <c:ser>
          <c:idx val="5"/>
          <c:order val="5"/>
          <c:tx>
            <c:strRef>
              <c:f>กราฟแสดงผล!$G$76</c:f>
              <c:strCache>
                <c:ptCount val="1"/>
                <c:pt idx="0">
                  <c:v>Sum of ปี57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กราฟแสดงผล!$A$77:$A$93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กราฟแสดงผล!$G$77:$G$93</c:f>
              <c:numCache>
                <c:formatCode>General</c:formatCode>
                <c:ptCount val="16"/>
                <c:pt idx="0">
                  <c:v>85.41</c:v>
                </c:pt>
                <c:pt idx="1">
                  <c:v>83.0871611751339</c:v>
                </c:pt>
                <c:pt idx="2">
                  <c:v>84.016393442622956</c:v>
                </c:pt>
                <c:pt idx="3">
                  <c:v>67.759562841530055</c:v>
                </c:pt>
                <c:pt idx="4">
                  <c:v>54.834547662416512</c:v>
                </c:pt>
                <c:pt idx="5">
                  <c:v>43.559718969555036</c:v>
                </c:pt>
                <c:pt idx="6">
                  <c:v>98.913934426229503</c:v>
                </c:pt>
                <c:pt idx="7">
                  <c:v>61.839708561020039</c:v>
                </c:pt>
                <c:pt idx="8">
                  <c:v>65.418943533697629</c:v>
                </c:pt>
                <c:pt idx="9">
                  <c:v>57.941316227132333</c:v>
                </c:pt>
                <c:pt idx="10">
                  <c:v>61.948998178506372</c:v>
                </c:pt>
                <c:pt idx="11">
                  <c:v>70.758021577693711</c:v>
                </c:pt>
                <c:pt idx="12">
                  <c:v>60.73770491803279</c:v>
                </c:pt>
                <c:pt idx="13">
                  <c:v>64.657147893530762</c:v>
                </c:pt>
                <c:pt idx="14">
                  <c:v>48.907103825136609</c:v>
                </c:pt>
                <c:pt idx="15">
                  <c:v>99.04371584699453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F8B-4EFD-919C-D28D60A8B055}"/>
            </c:ext>
          </c:extLst>
        </c:ser>
        <c:ser>
          <c:idx val="6"/>
          <c:order val="6"/>
          <c:tx>
            <c:strRef>
              <c:f>กราฟแสดงผล!$H$76</c:f>
              <c:strCache>
                <c:ptCount val="1"/>
                <c:pt idx="0">
                  <c:v>Sum of ปี58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กราฟแสดงผล!$A$77:$A$93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กราฟแสดงผล!$H$77:$H$93</c:f>
              <c:numCache>
                <c:formatCode>General</c:formatCode>
                <c:ptCount val="16"/>
                <c:pt idx="0">
                  <c:v>94.14</c:v>
                </c:pt>
                <c:pt idx="1">
                  <c:v>78.209999999999994</c:v>
                </c:pt>
                <c:pt idx="2">
                  <c:v>53.05</c:v>
                </c:pt>
                <c:pt idx="3">
                  <c:v>65.66</c:v>
                </c:pt>
                <c:pt idx="4">
                  <c:v>46.83</c:v>
                </c:pt>
                <c:pt idx="5">
                  <c:v>35.18</c:v>
                </c:pt>
                <c:pt idx="6">
                  <c:v>80.930000000000007</c:v>
                </c:pt>
                <c:pt idx="7">
                  <c:v>47.37</c:v>
                </c:pt>
                <c:pt idx="8">
                  <c:v>57.6</c:v>
                </c:pt>
                <c:pt idx="9">
                  <c:v>57.61</c:v>
                </c:pt>
                <c:pt idx="10">
                  <c:v>47.65</c:v>
                </c:pt>
                <c:pt idx="11">
                  <c:v>60.4</c:v>
                </c:pt>
                <c:pt idx="12">
                  <c:v>56.54</c:v>
                </c:pt>
                <c:pt idx="13">
                  <c:v>63.94</c:v>
                </c:pt>
                <c:pt idx="14">
                  <c:v>34.83</c:v>
                </c:pt>
                <c:pt idx="15">
                  <c:v>47.25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F8B-4EFD-919C-D28D60A8B055}"/>
            </c:ext>
          </c:extLst>
        </c:ser>
        <c:ser>
          <c:idx val="7"/>
          <c:order val="7"/>
          <c:tx>
            <c:strRef>
              <c:f>กราฟแสดงผล!$I$76</c:f>
              <c:strCache>
                <c:ptCount val="1"/>
                <c:pt idx="0">
                  <c:v>Sum of ปี59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กราฟแสดงผล!$A$77:$A$93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กราฟแสดงผล!$I$77:$I$93</c:f>
              <c:numCache>
                <c:formatCode>General</c:formatCode>
                <c:ptCount val="16"/>
                <c:pt idx="0">
                  <c:v>96.52</c:v>
                </c:pt>
                <c:pt idx="1">
                  <c:v>82.89</c:v>
                </c:pt>
                <c:pt idx="2">
                  <c:v>74.59</c:v>
                </c:pt>
                <c:pt idx="3">
                  <c:v>55.29</c:v>
                </c:pt>
                <c:pt idx="4">
                  <c:v>57.55</c:v>
                </c:pt>
                <c:pt idx="5">
                  <c:v>34.229999999999997</c:v>
                </c:pt>
                <c:pt idx="6">
                  <c:v>77.81</c:v>
                </c:pt>
                <c:pt idx="7">
                  <c:v>59.56</c:v>
                </c:pt>
                <c:pt idx="8">
                  <c:v>63.72</c:v>
                </c:pt>
                <c:pt idx="9">
                  <c:v>88.67</c:v>
                </c:pt>
                <c:pt idx="10">
                  <c:v>51.86</c:v>
                </c:pt>
                <c:pt idx="11">
                  <c:v>64.91</c:v>
                </c:pt>
                <c:pt idx="12">
                  <c:v>56.75</c:v>
                </c:pt>
                <c:pt idx="13">
                  <c:v>71.069999999999993</c:v>
                </c:pt>
                <c:pt idx="14">
                  <c:v>91.53</c:v>
                </c:pt>
                <c:pt idx="15">
                  <c:v>75.28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F8B-4EFD-919C-D28D60A8B055}"/>
            </c:ext>
          </c:extLst>
        </c:ser>
        <c:ser>
          <c:idx val="8"/>
          <c:order val="8"/>
          <c:tx>
            <c:strRef>
              <c:f>กราฟแสดงผล!$J$76</c:f>
              <c:strCache>
                <c:ptCount val="1"/>
                <c:pt idx="0">
                  <c:v>Sum of ปี60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กราฟแสดงผล!$A$77:$A$93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กราฟแสดงผล!$J$77:$J$93</c:f>
              <c:numCache>
                <c:formatCode>General</c:formatCode>
                <c:ptCount val="16"/>
                <c:pt idx="0">
                  <c:v>102.62</c:v>
                </c:pt>
                <c:pt idx="1">
                  <c:v>85.88</c:v>
                </c:pt>
                <c:pt idx="2">
                  <c:v>72.67</c:v>
                </c:pt>
                <c:pt idx="3">
                  <c:v>69.47</c:v>
                </c:pt>
                <c:pt idx="4">
                  <c:v>67.09</c:v>
                </c:pt>
                <c:pt idx="5">
                  <c:v>32.78</c:v>
                </c:pt>
                <c:pt idx="6">
                  <c:v>91.42</c:v>
                </c:pt>
                <c:pt idx="7">
                  <c:v>78.61</c:v>
                </c:pt>
                <c:pt idx="8">
                  <c:v>62.43</c:v>
                </c:pt>
                <c:pt idx="9">
                  <c:v>92.87</c:v>
                </c:pt>
                <c:pt idx="10">
                  <c:v>54.24</c:v>
                </c:pt>
                <c:pt idx="11">
                  <c:v>55.85</c:v>
                </c:pt>
                <c:pt idx="12">
                  <c:v>45.75</c:v>
                </c:pt>
                <c:pt idx="13">
                  <c:v>68.61</c:v>
                </c:pt>
                <c:pt idx="14">
                  <c:v>100.22</c:v>
                </c:pt>
                <c:pt idx="15">
                  <c:v>116.88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F8B-4EFD-919C-D28D60A8B055}"/>
            </c:ext>
          </c:extLst>
        </c:ser>
        <c:ser>
          <c:idx val="9"/>
          <c:order val="9"/>
          <c:tx>
            <c:strRef>
              <c:f>กราฟแสดงผล!$K$76</c:f>
              <c:strCache>
                <c:ptCount val="1"/>
                <c:pt idx="0">
                  <c:v>Sum of ปี62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กราฟแสดงผล!$A$77:$A$93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กราฟแสดงผล!$K$77:$K$93</c:f>
              <c:numCache>
                <c:formatCode>General</c:formatCode>
                <c:ptCount val="16"/>
                <c:pt idx="0">
                  <c:v>94.78</c:v>
                </c:pt>
                <c:pt idx="1">
                  <c:v>89.26</c:v>
                </c:pt>
                <c:pt idx="2">
                  <c:v>79.099999999999994</c:v>
                </c:pt>
                <c:pt idx="3">
                  <c:v>49.21</c:v>
                </c:pt>
                <c:pt idx="4">
                  <c:v>70.989999999999995</c:v>
                </c:pt>
                <c:pt idx="5">
                  <c:v>37.14</c:v>
                </c:pt>
                <c:pt idx="6">
                  <c:v>96.92</c:v>
                </c:pt>
                <c:pt idx="7">
                  <c:v>81.22</c:v>
                </c:pt>
                <c:pt idx="8">
                  <c:v>59.06</c:v>
                </c:pt>
                <c:pt idx="9">
                  <c:v>86.07</c:v>
                </c:pt>
                <c:pt idx="10">
                  <c:v>50.6</c:v>
                </c:pt>
                <c:pt idx="11">
                  <c:v>51.71</c:v>
                </c:pt>
                <c:pt idx="12">
                  <c:v>54.63</c:v>
                </c:pt>
                <c:pt idx="13">
                  <c:v>54.43</c:v>
                </c:pt>
                <c:pt idx="14">
                  <c:v>93.86</c:v>
                </c:pt>
                <c:pt idx="15">
                  <c:v>102.08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F8B-4EFD-919C-D28D60A8B055}"/>
            </c:ext>
          </c:extLst>
        </c:ser>
        <c:ser>
          <c:idx val="10"/>
          <c:order val="10"/>
          <c:tx>
            <c:strRef>
              <c:f>กราฟแสดงผล!$L$76</c:f>
              <c:strCache>
                <c:ptCount val="1"/>
                <c:pt idx="0">
                  <c:v>Sum of ปี63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กราฟแสดงผล!$A$77:$A$93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กราฟแสดงผล!$L$77:$L$93</c:f>
              <c:numCache>
                <c:formatCode>General</c:formatCode>
                <c:ptCount val="16"/>
                <c:pt idx="0">
                  <c:v>86.16</c:v>
                </c:pt>
                <c:pt idx="1">
                  <c:v>74.75</c:v>
                </c:pt>
                <c:pt idx="2">
                  <c:v>81.180000000000007</c:v>
                </c:pt>
                <c:pt idx="3">
                  <c:v>55.73</c:v>
                </c:pt>
                <c:pt idx="4">
                  <c:v>45.12</c:v>
                </c:pt>
                <c:pt idx="5">
                  <c:v>30.79</c:v>
                </c:pt>
                <c:pt idx="6">
                  <c:v>80.44</c:v>
                </c:pt>
                <c:pt idx="7">
                  <c:v>53.4</c:v>
                </c:pt>
                <c:pt idx="8">
                  <c:v>62.69</c:v>
                </c:pt>
                <c:pt idx="9">
                  <c:v>57.14</c:v>
                </c:pt>
                <c:pt idx="10">
                  <c:v>37.49</c:v>
                </c:pt>
                <c:pt idx="11">
                  <c:v>44.79</c:v>
                </c:pt>
                <c:pt idx="12">
                  <c:v>35.15</c:v>
                </c:pt>
                <c:pt idx="13">
                  <c:v>61.01</c:v>
                </c:pt>
                <c:pt idx="14">
                  <c:v>43.85</c:v>
                </c:pt>
                <c:pt idx="15">
                  <c:v>35.1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F8B-4EFD-919C-D28D60A8B055}"/>
            </c:ext>
          </c:extLst>
        </c:ser>
        <c:ser>
          <c:idx val="11"/>
          <c:order val="11"/>
          <c:tx>
            <c:strRef>
              <c:f>กราฟแสดงผล!$M$76</c:f>
              <c:strCache>
                <c:ptCount val="1"/>
                <c:pt idx="0">
                  <c:v>Sum of ปี64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กราฟแสดงผล!$A$77:$A$93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กราฟแสดงผล!$M$77:$M$93</c:f>
              <c:numCache>
                <c:formatCode>General</c:formatCode>
                <c:ptCount val="16"/>
                <c:pt idx="0">
                  <c:v>132.43</c:v>
                </c:pt>
                <c:pt idx="1">
                  <c:v>114.94</c:v>
                </c:pt>
                <c:pt idx="2">
                  <c:v>275.3</c:v>
                </c:pt>
                <c:pt idx="3">
                  <c:v>196.89</c:v>
                </c:pt>
                <c:pt idx="4">
                  <c:v>196.46</c:v>
                </c:pt>
                <c:pt idx="5">
                  <c:v>154.75</c:v>
                </c:pt>
                <c:pt idx="6">
                  <c:v>255.81</c:v>
                </c:pt>
                <c:pt idx="7">
                  <c:v>238.31</c:v>
                </c:pt>
                <c:pt idx="8">
                  <c:v>235.98</c:v>
                </c:pt>
                <c:pt idx="9">
                  <c:v>150.58000000000001</c:v>
                </c:pt>
                <c:pt idx="10">
                  <c:v>205.11</c:v>
                </c:pt>
                <c:pt idx="11">
                  <c:v>231.33</c:v>
                </c:pt>
                <c:pt idx="12">
                  <c:v>220.14</c:v>
                </c:pt>
                <c:pt idx="13">
                  <c:v>417.47</c:v>
                </c:pt>
                <c:pt idx="14">
                  <c:v>160.22999999999999</c:v>
                </c:pt>
                <c:pt idx="15">
                  <c:v>72.89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F8B-4EFD-919C-D28D60A8B055}"/>
            </c:ext>
          </c:extLst>
        </c:ser>
        <c:ser>
          <c:idx val="12"/>
          <c:order val="12"/>
          <c:tx>
            <c:strRef>
              <c:f>กราฟแสดงผล!$N$76</c:f>
              <c:strCache>
                <c:ptCount val="1"/>
                <c:pt idx="0">
                  <c:v>Sum of ปี65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กราฟแสดงผล!$A$77:$A$93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กราฟแสดงผล!$N$77:$N$93</c:f>
              <c:numCache>
                <c:formatCode>General</c:formatCode>
                <c:ptCount val="16"/>
                <c:pt idx="0">
                  <c:v>99.41</c:v>
                </c:pt>
                <c:pt idx="1">
                  <c:v>97.7</c:v>
                </c:pt>
                <c:pt idx="2">
                  <c:v>243.42</c:v>
                </c:pt>
                <c:pt idx="3">
                  <c:v>293.35000000000002</c:v>
                </c:pt>
                <c:pt idx="4">
                  <c:v>108.36</c:v>
                </c:pt>
                <c:pt idx="5">
                  <c:v>94.48</c:v>
                </c:pt>
                <c:pt idx="6">
                  <c:v>155.77000000000001</c:v>
                </c:pt>
                <c:pt idx="7">
                  <c:v>247.19</c:v>
                </c:pt>
                <c:pt idx="8">
                  <c:v>220.68</c:v>
                </c:pt>
                <c:pt idx="9">
                  <c:v>183.56</c:v>
                </c:pt>
                <c:pt idx="10">
                  <c:v>135.77000000000001</c:v>
                </c:pt>
                <c:pt idx="11">
                  <c:v>45.83</c:v>
                </c:pt>
                <c:pt idx="12">
                  <c:v>228.71</c:v>
                </c:pt>
                <c:pt idx="13">
                  <c:v>301.49</c:v>
                </c:pt>
                <c:pt idx="14">
                  <c:v>157.03</c:v>
                </c:pt>
                <c:pt idx="15">
                  <c:v>90.75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F8B-4EFD-919C-D28D60A8B05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1587584"/>
        <c:axId val="141589120"/>
      </c:barChart>
      <c:catAx>
        <c:axId val="141587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1589120"/>
        <c:crosses val="autoZero"/>
        <c:auto val="1"/>
        <c:lblAlgn val="ctr"/>
        <c:lblOffset val="100"/>
        <c:noMultiLvlLbl val="0"/>
      </c:catAx>
      <c:valAx>
        <c:axId val="14158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587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[อัตราครอง-เตียงใช้เตียง 14-7-66.xlsx]กราฟแสดงผล!PivotTable4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th-TH"/>
              <a:t>อัตราการใช้เตียง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6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9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0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1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2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3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4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5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6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7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8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9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0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กราฟแสดงผล!$B$96</c:f>
              <c:strCache>
                <c:ptCount val="1"/>
                <c:pt idx="0">
                  <c:v>Sum of ปี52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กราฟแสดงผล!$A$97:$A$113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กราฟแสดงผล!$B$97:$B$113</c:f>
              <c:numCache>
                <c:formatCode>General</c:formatCode>
                <c:ptCount val="16"/>
                <c:pt idx="0">
                  <c:v>62.87</c:v>
                </c:pt>
                <c:pt idx="1">
                  <c:v>53.84</c:v>
                </c:pt>
                <c:pt idx="2">
                  <c:v>80.03</c:v>
                </c:pt>
                <c:pt idx="3">
                  <c:v>71.900000000000006</c:v>
                </c:pt>
                <c:pt idx="4">
                  <c:v>55.37</c:v>
                </c:pt>
                <c:pt idx="5">
                  <c:v>59.07</c:v>
                </c:pt>
                <c:pt idx="6">
                  <c:v>66.75</c:v>
                </c:pt>
                <c:pt idx="7">
                  <c:v>71.3</c:v>
                </c:pt>
                <c:pt idx="8">
                  <c:v>75.5</c:v>
                </c:pt>
                <c:pt idx="9">
                  <c:v>107.87</c:v>
                </c:pt>
                <c:pt idx="10">
                  <c:v>79.37</c:v>
                </c:pt>
                <c:pt idx="11">
                  <c:v>116.37</c:v>
                </c:pt>
                <c:pt idx="12">
                  <c:v>96</c:v>
                </c:pt>
                <c:pt idx="13">
                  <c:v>81.33</c:v>
                </c:pt>
                <c:pt idx="14">
                  <c:v>85.9</c:v>
                </c:pt>
                <c:pt idx="15">
                  <c:v>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D69-4816-8EA6-F7FFB32A3764}"/>
            </c:ext>
          </c:extLst>
        </c:ser>
        <c:ser>
          <c:idx val="1"/>
          <c:order val="1"/>
          <c:tx>
            <c:strRef>
              <c:f>กราฟแสดงผล!$C$96</c:f>
              <c:strCache>
                <c:ptCount val="1"/>
                <c:pt idx="0">
                  <c:v>Sum of ปี53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กราฟแสดงผล!$A$97:$A$113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กราฟแสดงผล!$C$97:$C$113</c:f>
              <c:numCache>
                <c:formatCode>General</c:formatCode>
                <c:ptCount val="16"/>
                <c:pt idx="0">
                  <c:v>64.81</c:v>
                </c:pt>
                <c:pt idx="1">
                  <c:v>58.58</c:v>
                </c:pt>
                <c:pt idx="2">
                  <c:v>90.13</c:v>
                </c:pt>
                <c:pt idx="3">
                  <c:v>85.13</c:v>
                </c:pt>
                <c:pt idx="4">
                  <c:v>55.33</c:v>
                </c:pt>
                <c:pt idx="5">
                  <c:v>38.700000000000003</c:v>
                </c:pt>
                <c:pt idx="6">
                  <c:v>75.33</c:v>
                </c:pt>
                <c:pt idx="7">
                  <c:v>76.47</c:v>
                </c:pt>
                <c:pt idx="8">
                  <c:v>76.47</c:v>
                </c:pt>
                <c:pt idx="9">
                  <c:v>103.5</c:v>
                </c:pt>
                <c:pt idx="10">
                  <c:v>77.23</c:v>
                </c:pt>
                <c:pt idx="11">
                  <c:v>120.33</c:v>
                </c:pt>
                <c:pt idx="12">
                  <c:v>87.6</c:v>
                </c:pt>
                <c:pt idx="13">
                  <c:v>89.87</c:v>
                </c:pt>
                <c:pt idx="14">
                  <c:v>87.5</c:v>
                </c:pt>
                <c:pt idx="15">
                  <c:v>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D69-4816-8EA6-F7FFB32A3764}"/>
            </c:ext>
          </c:extLst>
        </c:ser>
        <c:ser>
          <c:idx val="2"/>
          <c:order val="2"/>
          <c:tx>
            <c:strRef>
              <c:f>กราฟแสดงผล!$D$96</c:f>
              <c:strCache>
                <c:ptCount val="1"/>
                <c:pt idx="0">
                  <c:v>Sum of ปี54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กราฟแสดงผล!$A$97:$A$113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กราฟแสดงผล!$D$97:$D$113</c:f>
              <c:numCache>
                <c:formatCode>General</c:formatCode>
                <c:ptCount val="16"/>
                <c:pt idx="0">
                  <c:v>66.459999999999994</c:v>
                </c:pt>
                <c:pt idx="1">
                  <c:v>61.44</c:v>
                </c:pt>
                <c:pt idx="2">
                  <c:v>85.53</c:v>
                </c:pt>
                <c:pt idx="3">
                  <c:v>105.27</c:v>
                </c:pt>
                <c:pt idx="4">
                  <c:v>60.33</c:v>
                </c:pt>
                <c:pt idx="5">
                  <c:v>36.83</c:v>
                </c:pt>
                <c:pt idx="6">
                  <c:v>83.52</c:v>
                </c:pt>
                <c:pt idx="7">
                  <c:v>80.97</c:v>
                </c:pt>
                <c:pt idx="8">
                  <c:v>108.17</c:v>
                </c:pt>
                <c:pt idx="9">
                  <c:v>86.83</c:v>
                </c:pt>
                <c:pt idx="10">
                  <c:v>75.37</c:v>
                </c:pt>
                <c:pt idx="11">
                  <c:v>119.7</c:v>
                </c:pt>
                <c:pt idx="12">
                  <c:v>103.7</c:v>
                </c:pt>
                <c:pt idx="13">
                  <c:v>91.07</c:v>
                </c:pt>
                <c:pt idx="14">
                  <c:v>106.1</c:v>
                </c:pt>
                <c:pt idx="15">
                  <c:v>87.9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3-4255-A69B-B86DC11EA509}"/>
            </c:ext>
          </c:extLst>
        </c:ser>
        <c:ser>
          <c:idx val="3"/>
          <c:order val="3"/>
          <c:tx>
            <c:strRef>
              <c:f>กราฟแสดงผล!$E$96</c:f>
              <c:strCache>
                <c:ptCount val="1"/>
                <c:pt idx="0">
                  <c:v>Sum of ปี55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กราฟแสดงผล!$A$97:$A$113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กราฟแสดงผล!$E$97:$E$113</c:f>
              <c:numCache>
                <c:formatCode>General</c:formatCode>
                <c:ptCount val="16"/>
                <c:pt idx="0">
                  <c:v>49.3</c:v>
                </c:pt>
                <c:pt idx="1">
                  <c:v>61.71</c:v>
                </c:pt>
                <c:pt idx="2">
                  <c:v>92.03</c:v>
                </c:pt>
                <c:pt idx="3">
                  <c:v>116</c:v>
                </c:pt>
                <c:pt idx="4">
                  <c:v>56.43</c:v>
                </c:pt>
                <c:pt idx="5">
                  <c:v>46.63</c:v>
                </c:pt>
                <c:pt idx="6">
                  <c:v>80.180000000000007</c:v>
                </c:pt>
                <c:pt idx="7">
                  <c:v>72.3</c:v>
                </c:pt>
                <c:pt idx="8">
                  <c:v>91.2</c:v>
                </c:pt>
                <c:pt idx="9">
                  <c:v>87.03</c:v>
                </c:pt>
                <c:pt idx="10">
                  <c:v>79.77</c:v>
                </c:pt>
                <c:pt idx="11">
                  <c:v>101</c:v>
                </c:pt>
                <c:pt idx="12">
                  <c:v>90.6</c:v>
                </c:pt>
                <c:pt idx="13">
                  <c:v>84.7</c:v>
                </c:pt>
                <c:pt idx="14">
                  <c:v>96</c:v>
                </c:pt>
                <c:pt idx="15">
                  <c:v>106.4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63-4255-A69B-B86DC11EA509}"/>
            </c:ext>
          </c:extLst>
        </c:ser>
        <c:ser>
          <c:idx val="4"/>
          <c:order val="4"/>
          <c:tx>
            <c:strRef>
              <c:f>กราฟแสดงผล!$F$96</c:f>
              <c:strCache>
                <c:ptCount val="1"/>
                <c:pt idx="0">
                  <c:v>Sum of ปี56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กราฟแสดงผล!$A$97:$A$113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กราฟแสดงผล!$F$97:$F$113</c:f>
              <c:numCache>
                <c:formatCode>General</c:formatCode>
                <c:ptCount val="16"/>
                <c:pt idx="0">
                  <c:v>58.72</c:v>
                </c:pt>
                <c:pt idx="1">
                  <c:v>53.09</c:v>
                </c:pt>
                <c:pt idx="2">
                  <c:v>90.07</c:v>
                </c:pt>
                <c:pt idx="3">
                  <c:v>66.94</c:v>
                </c:pt>
                <c:pt idx="4">
                  <c:v>52.5</c:v>
                </c:pt>
                <c:pt idx="5">
                  <c:v>52.04</c:v>
                </c:pt>
                <c:pt idx="6">
                  <c:v>102.33</c:v>
                </c:pt>
                <c:pt idx="7">
                  <c:v>59.19</c:v>
                </c:pt>
                <c:pt idx="8">
                  <c:v>72.83</c:v>
                </c:pt>
                <c:pt idx="9">
                  <c:v>58.11</c:v>
                </c:pt>
                <c:pt idx="10">
                  <c:v>73.53</c:v>
                </c:pt>
                <c:pt idx="11">
                  <c:v>77.56</c:v>
                </c:pt>
                <c:pt idx="12">
                  <c:v>65.7</c:v>
                </c:pt>
                <c:pt idx="13">
                  <c:v>81.45</c:v>
                </c:pt>
                <c:pt idx="14">
                  <c:v>50.27</c:v>
                </c:pt>
                <c:pt idx="15">
                  <c:v>86.07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63-4255-A69B-B86DC11EA509}"/>
            </c:ext>
          </c:extLst>
        </c:ser>
        <c:ser>
          <c:idx val="5"/>
          <c:order val="5"/>
          <c:tx>
            <c:strRef>
              <c:f>กราฟแสดงผล!$G$96</c:f>
              <c:strCache>
                <c:ptCount val="1"/>
                <c:pt idx="0">
                  <c:v>Sum of ปี57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กราฟแสดงผล!$A$97:$A$113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กราฟแสดงผล!$G$97:$G$113</c:f>
              <c:numCache>
                <c:formatCode>General</c:formatCode>
                <c:ptCount val="16"/>
                <c:pt idx="0">
                  <c:v>51.921052631578945</c:v>
                </c:pt>
                <c:pt idx="1">
                  <c:v>56.663366336633665</c:v>
                </c:pt>
                <c:pt idx="2">
                  <c:v>94.36666666666666</c:v>
                </c:pt>
                <c:pt idx="3">
                  <c:v>67.805555555555557</c:v>
                </c:pt>
                <c:pt idx="4">
                  <c:v>57.805555555555557</c:v>
                </c:pt>
                <c:pt idx="5">
                  <c:v>49.214285714285715</c:v>
                </c:pt>
                <c:pt idx="6">
                  <c:v>106.4</c:v>
                </c:pt>
                <c:pt idx="7">
                  <c:v>61.361111111111114</c:v>
                </c:pt>
                <c:pt idx="8">
                  <c:v>76.3</c:v>
                </c:pt>
                <c:pt idx="9">
                  <c:v>66.913043478260875</c:v>
                </c:pt>
                <c:pt idx="10">
                  <c:v>64.766666666666666</c:v>
                </c:pt>
                <c:pt idx="11">
                  <c:v>81.692307692307693</c:v>
                </c:pt>
                <c:pt idx="12">
                  <c:v>60.7</c:v>
                </c:pt>
                <c:pt idx="13">
                  <c:v>74.870967741935488</c:v>
                </c:pt>
                <c:pt idx="14">
                  <c:v>50</c:v>
                </c:pt>
                <c:pt idx="15">
                  <c:v>80.928571428571431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63-4255-A69B-B86DC11EA509}"/>
            </c:ext>
          </c:extLst>
        </c:ser>
        <c:ser>
          <c:idx val="6"/>
          <c:order val="6"/>
          <c:tx>
            <c:strRef>
              <c:f>กราฟแสดงผล!$H$96</c:f>
              <c:strCache>
                <c:ptCount val="1"/>
                <c:pt idx="0">
                  <c:v>Sum of ปี58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กราฟแสดงผล!$A$97:$A$113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กราฟแสดงผล!$H$97:$H$113</c:f>
              <c:numCache>
                <c:formatCode>General</c:formatCode>
                <c:ptCount val="16"/>
                <c:pt idx="0">
                  <c:v>64.38</c:v>
                </c:pt>
                <c:pt idx="1">
                  <c:v>63.79</c:v>
                </c:pt>
                <c:pt idx="2">
                  <c:v>64.17</c:v>
                </c:pt>
                <c:pt idx="3">
                  <c:v>73.92</c:v>
                </c:pt>
                <c:pt idx="4">
                  <c:v>57.03</c:v>
                </c:pt>
                <c:pt idx="5">
                  <c:v>41.96</c:v>
                </c:pt>
                <c:pt idx="6">
                  <c:v>98.6</c:v>
                </c:pt>
                <c:pt idx="7">
                  <c:v>52.17</c:v>
                </c:pt>
                <c:pt idx="8">
                  <c:v>73.73</c:v>
                </c:pt>
                <c:pt idx="9">
                  <c:v>62.85</c:v>
                </c:pt>
                <c:pt idx="10">
                  <c:v>55.53</c:v>
                </c:pt>
                <c:pt idx="11">
                  <c:v>75.62</c:v>
                </c:pt>
                <c:pt idx="12">
                  <c:v>61.1</c:v>
                </c:pt>
                <c:pt idx="13">
                  <c:v>73.94</c:v>
                </c:pt>
                <c:pt idx="14">
                  <c:v>40</c:v>
                </c:pt>
                <c:pt idx="15">
                  <c:v>56.93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63-4255-A69B-B86DC11EA509}"/>
            </c:ext>
          </c:extLst>
        </c:ser>
        <c:ser>
          <c:idx val="7"/>
          <c:order val="7"/>
          <c:tx>
            <c:strRef>
              <c:f>กราฟแสดงผล!$I$96</c:f>
              <c:strCache>
                <c:ptCount val="1"/>
                <c:pt idx="0">
                  <c:v>Sum of ปี59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กราฟแสดงผล!$A$97:$A$113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กราฟแสดงผล!$I$97:$I$113</c:f>
              <c:numCache>
                <c:formatCode>General</c:formatCode>
                <c:ptCount val="16"/>
                <c:pt idx="0">
                  <c:v>65.8</c:v>
                </c:pt>
                <c:pt idx="1">
                  <c:v>56.75</c:v>
                </c:pt>
                <c:pt idx="2">
                  <c:v>90.8</c:v>
                </c:pt>
                <c:pt idx="3">
                  <c:v>56.64</c:v>
                </c:pt>
                <c:pt idx="4">
                  <c:v>61.77</c:v>
                </c:pt>
                <c:pt idx="5">
                  <c:v>38.729999999999997</c:v>
                </c:pt>
                <c:pt idx="6">
                  <c:v>79.849999999999994</c:v>
                </c:pt>
                <c:pt idx="7">
                  <c:v>64.47</c:v>
                </c:pt>
                <c:pt idx="8">
                  <c:v>72</c:v>
                </c:pt>
                <c:pt idx="9">
                  <c:v>85.27</c:v>
                </c:pt>
                <c:pt idx="10">
                  <c:v>60.41</c:v>
                </c:pt>
                <c:pt idx="11">
                  <c:v>64.16</c:v>
                </c:pt>
                <c:pt idx="12">
                  <c:v>71.8</c:v>
                </c:pt>
                <c:pt idx="13">
                  <c:v>70.900000000000006</c:v>
                </c:pt>
                <c:pt idx="14">
                  <c:v>104.1</c:v>
                </c:pt>
                <c:pt idx="15">
                  <c:v>81.900000000000006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63-4255-A69B-B86DC11EA509}"/>
            </c:ext>
          </c:extLst>
        </c:ser>
        <c:ser>
          <c:idx val="8"/>
          <c:order val="8"/>
          <c:tx>
            <c:strRef>
              <c:f>กราฟแสดงผล!$J$96</c:f>
              <c:strCache>
                <c:ptCount val="1"/>
                <c:pt idx="0">
                  <c:v>Sum of ปี60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กราฟแสดงผล!$A$97:$A$113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กราฟแสดงผล!$J$97:$J$113</c:f>
              <c:numCache>
                <c:formatCode>General</c:formatCode>
                <c:ptCount val="16"/>
                <c:pt idx="0">
                  <c:v>68.83</c:v>
                </c:pt>
                <c:pt idx="1">
                  <c:v>60.4</c:v>
                </c:pt>
                <c:pt idx="2">
                  <c:v>87.73</c:v>
                </c:pt>
                <c:pt idx="3">
                  <c:v>70.13</c:v>
                </c:pt>
                <c:pt idx="4">
                  <c:v>71.23</c:v>
                </c:pt>
                <c:pt idx="5">
                  <c:v>34.270000000000003</c:v>
                </c:pt>
                <c:pt idx="6">
                  <c:v>103.67</c:v>
                </c:pt>
                <c:pt idx="7">
                  <c:v>81.400000000000006</c:v>
                </c:pt>
                <c:pt idx="8">
                  <c:v>63.61</c:v>
                </c:pt>
                <c:pt idx="9">
                  <c:v>80.73</c:v>
                </c:pt>
                <c:pt idx="10">
                  <c:v>60.87</c:v>
                </c:pt>
                <c:pt idx="11">
                  <c:v>59.03</c:v>
                </c:pt>
                <c:pt idx="12">
                  <c:v>55.5</c:v>
                </c:pt>
                <c:pt idx="13">
                  <c:v>68.77</c:v>
                </c:pt>
                <c:pt idx="14">
                  <c:v>97.7</c:v>
                </c:pt>
                <c:pt idx="15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63-4255-A69B-B86DC11EA509}"/>
            </c:ext>
          </c:extLst>
        </c:ser>
        <c:ser>
          <c:idx val="9"/>
          <c:order val="9"/>
          <c:tx>
            <c:strRef>
              <c:f>กราฟแสดงผล!$K$96</c:f>
              <c:strCache>
                <c:ptCount val="1"/>
                <c:pt idx="0">
                  <c:v>Sum of ปี62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กราฟแสดงผล!$A$97:$A$113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กราฟแสดงผล!$K$97:$K$113</c:f>
              <c:numCache>
                <c:formatCode>General</c:formatCode>
                <c:ptCount val="16"/>
                <c:pt idx="0">
                  <c:v>62.195999999999998</c:v>
                </c:pt>
                <c:pt idx="1">
                  <c:v>65.075999999999993</c:v>
                </c:pt>
                <c:pt idx="2">
                  <c:v>91.13</c:v>
                </c:pt>
                <c:pt idx="3">
                  <c:v>51.23</c:v>
                </c:pt>
                <c:pt idx="4">
                  <c:v>80.83</c:v>
                </c:pt>
                <c:pt idx="5">
                  <c:v>45.1</c:v>
                </c:pt>
                <c:pt idx="6">
                  <c:v>100.37</c:v>
                </c:pt>
                <c:pt idx="7">
                  <c:v>90.53</c:v>
                </c:pt>
                <c:pt idx="8">
                  <c:v>62.64</c:v>
                </c:pt>
                <c:pt idx="9">
                  <c:v>78.23</c:v>
                </c:pt>
                <c:pt idx="10">
                  <c:v>63.03</c:v>
                </c:pt>
                <c:pt idx="11">
                  <c:v>62.5</c:v>
                </c:pt>
                <c:pt idx="12">
                  <c:v>67</c:v>
                </c:pt>
                <c:pt idx="13">
                  <c:v>67.48</c:v>
                </c:pt>
                <c:pt idx="14">
                  <c:v>90.4</c:v>
                </c:pt>
                <c:pt idx="15">
                  <c:v>82.7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63-4255-A69B-B86DC11EA509}"/>
            </c:ext>
          </c:extLst>
        </c:ser>
        <c:ser>
          <c:idx val="10"/>
          <c:order val="10"/>
          <c:tx>
            <c:strRef>
              <c:f>กราฟแสดงผล!$L$96</c:f>
              <c:strCache>
                <c:ptCount val="1"/>
                <c:pt idx="0">
                  <c:v>Sum of ปี61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กราฟแสดงผล!$A$97:$A$113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กราฟแสดงผล!$L$97:$L$113</c:f>
              <c:numCache>
                <c:formatCode>General</c:formatCode>
                <c:ptCount val="16"/>
                <c:pt idx="0">
                  <c:v>65.984732824427482</c:v>
                </c:pt>
                <c:pt idx="1">
                  <c:v>67.988888888888894</c:v>
                </c:pt>
                <c:pt idx="2">
                  <c:v>91.466666666666669</c:v>
                </c:pt>
                <c:pt idx="3">
                  <c:v>52.711111111111109</c:v>
                </c:pt>
                <c:pt idx="4">
                  <c:v>83.466666666666669</c:v>
                </c:pt>
                <c:pt idx="5">
                  <c:v>48.666666666666664</c:v>
                </c:pt>
                <c:pt idx="6">
                  <c:v>96.683333333333337</c:v>
                </c:pt>
                <c:pt idx="7">
                  <c:v>84.533333333333331</c:v>
                </c:pt>
                <c:pt idx="8">
                  <c:v>72.733333333333334</c:v>
                </c:pt>
                <c:pt idx="9">
                  <c:v>57.217391304347828</c:v>
                </c:pt>
                <c:pt idx="10">
                  <c:v>65.400000000000006</c:v>
                </c:pt>
                <c:pt idx="11">
                  <c:v>94.391304347826093</c:v>
                </c:pt>
                <c:pt idx="12">
                  <c:v>51.1</c:v>
                </c:pt>
                <c:pt idx="13">
                  <c:v>81.666666666666671</c:v>
                </c:pt>
                <c:pt idx="14">
                  <c:v>106.7</c:v>
                </c:pt>
                <c:pt idx="15">
                  <c:v>93.7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63-4255-A69B-B86DC11EA509}"/>
            </c:ext>
          </c:extLst>
        </c:ser>
        <c:ser>
          <c:idx val="11"/>
          <c:order val="11"/>
          <c:tx>
            <c:strRef>
              <c:f>กราฟแสดงผล!$M$96</c:f>
              <c:strCache>
                <c:ptCount val="1"/>
                <c:pt idx="0">
                  <c:v>Sum of ปี63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กราฟแสดงผล!$A$97:$A$113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กราฟแสดงผล!$M$97:$M$113</c:f>
              <c:numCache>
                <c:formatCode>General</c:formatCode>
                <c:ptCount val="16"/>
                <c:pt idx="0">
                  <c:v>55.18</c:v>
                </c:pt>
                <c:pt idx="1">
                  <c:v>55.88</c:v>
                </c:pt>
                <c:pt idx="2">
                  <c:v>83.97</c:v>
                </c:pt>
                <c:pt idx="3">
                  <c:v>55.06</c:v>
                </c:pt>
                <c:pt idx="4">
                  <c:v>54.57</c:v>
                </c:pt>
                <c:pt idx="5">
                  <c:v>40.729999999999997</c:v>
                </c:pt>
                <c:pt idx="6">
                  <c:v>76.260000000000005</c:v>
                </c:pt>
                <c:pt idx="7">
                  <c:v>66.03</c:v>
                </c:pt>
                <c:pt idx="8">
                  <c:v>59.06</c:v>
                </c:pt>
                <c:pt idx="9">
                  <c:v>51.35</c:v>
                </c:pt>
                <c:pt idx="10">
                  <c:v>28.78</c:v>
                </c:pt>
                <c:pt idx="11">
                  <c:v>52.27</c:v>
                </c:pt>
                <c:pt idx="12">
                  <c:v>53.9</c:v>
                </c:pt>
                <c:pt idx="13">
                  <c:v>69.97</c:v>
                </c:pt>
                <c:pt idx="14">
                  <c:v>38.54</c:v>
                </c:pt>
                <c:pt idx="15">
                  <c:v>28.58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63-4255-A69B-B86DC11EA509}"/>
            </c:ext>
          </c:extLst>
        </c:ser>
        <c:ser>
          <c:idx val="12"/>
          <c:order val="12"/>
          <c:tx>
            <c:strRef>
              <c:f>กราฟแสดงผล!$N$96</c:f>
              <c:strCache>
                <c:ptCount val="1"/>
                <c:pt idx="0">
                  <c:v>Sum of ปี64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กราฟแสดงผล!$A$97:$A$113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กราฟแสดงผล!$N$97:$N$113</c:f>
              <c:numCache>
                <c:formatCode>General</c:formatCode>
                <c:ptCount val="16"/>
                <c:pt idx="0">
                  <c:v>63.29</c:v>
                </c:pt>
                <c:pt idx="1">
                  <c:v>67.14</c:v>
                </c:pt>
                <c:pt idx="2">
                  <c:v>124.63</c:v>
                </c:pt>
                <c:pt idx="3">
                  <c:v>142.58000000000001</c:v>
                </c:pt>
                <c:pt idx="4">
                  <c:v>105.7</c:v>
                </c:pt>
                <c:pt idx="5">
                  <c:v>77.42</c:v>
                </c:pt>
                <c:pt idx="6">
                  <c:v>136.08000000000001</c:v>
                </c:pt>
                <c:pt idx="7">
                  <c:v>96.69</c:v>
                </c:pt>
                <c:pt idx="8">
                  <c:v>103.29</c:v>
                </c:pt>
                <c:pt idx="9">
                  <c:v>75.040000000000006</c:v>
                </c:pt>
                <c:pt idx="10">
                  <c:v>85.18</c:v>
                </c:pt>
                <c:pt idx="11">
                  <c:v>131.75</c:v>
                </c:pt>
                <c:pt idx="12">
                  <c:v>93.1</c:v>
                </c:pt>
                <c:pt idx="13">
                  <c:v>213.97</c:v>
                </c:pt>
                <c:pt idx="14">
                  <c:v>77.540000000000006</c:v>
                </c:pt>
                <c:pt idx="15">
                  <c:v>32.54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63-4255-A69B-B86DC11EA509}"/>
            </c:ext>
          </c:extLst>
        </c:ser>
        <c:ser>
          <c:idx val="13"/>
          <c:order val="13"/>
          <c:tx>
            <c:strRef>
              <c:f>กราฟแสดงผล!$O$96</c:f>
              <c:strCache>
                <c:ptCount val="1"/>
                <c:pt idx="0">
                  <c:v>Sum of ปี65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กราฟแสดงผล!$A$97:$A$113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กราฟแสดงผล!$O$97:$O$113</c:f>
              <c:numCache>
                <c:formatCode>General</c:formatCode>
                <c:ptCount val="16"/>
                <c:pt idx="0">
                  <c:v>57.449090909090906</c:v>
                </c:pt>
                <c:pt idx="1">
                  <c:v>62.14903846153846</c:v>
                </c:pt>
                <c:pt idx="2">
                  <c:v>115.5</c:v>
                </c:pt>
                <c:pt idx="3">
                  <c:v>138.44999999999999</c:v>
                </c:pt>
                <c:pt idx="4">
                  <c:v>57.375</c:v>
                </c:pt>
                <c:pt idx="5">
                  <c:v>53.92307692307692</c:v>
                </c:pt>
                <c:pt idx="6">
                  <c:v>100.07777777777778</c:v>
                </c:pt>
                <c:pt idx="7">
                  <c:v>118.8</c:v>
                </c:pt>
                <c:pt idx="8">
                  <c:v>105.58064516129032</c:v>
                </c:pt>
                <c:pt idx="9">
                  <c:v>86.804347826086953</c:v>
                </c:pt>
                <c:pt idx="10">
                  <c:v>70.05</c:v>
                </c:pt>
                <c:pt idx="11">
                  <c:v>35.033333333333331</c:v>
                </c:pt>
                <c:pt idx="12">
                  <c:v>120</c:v>
                </c:pt>
                <c:pt idx="13">
                  <c:v>144.73333333333332</c:v>
                </c:pt>
                <c:pt idx="14">
                  <c:v>72.708333333333329</c:v>
                </c:pt>
                <c:pt idx="15">
                  <c:v>38.916666666666664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863-4255-A69B-B86DC11EA50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1642752"/>
        <c:axId val="141652736"/>
      </c:barChart>
      <c:catAx>
        <c:axId val="141642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1652736"/>
        <c:crosses val="autoZero"/>
        <c:auto val="1"/>
        <c:lblAlgn val="ctr"/>
        <c:lblOffset val="100"/>
        <c:noMultiLvlLbl val="0"/>
      </c:catAx>
      <c:valAx>
        <c:axId val="141652736"/>
        <c:scaling>
          <c:orientation val="minMax"/>
          <c:max val="1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642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[อัตราครอง-เตียงใช้เตียง 14-7-66.xlsx]กราฟแสดงผล!PivotTable5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กราฟแสดงผล!$B$116</c:f>
              <c:strCache>
                <c:ptCount val="1"/>
                <c:pt idx="0">
                  <c:v>Sum of ปี52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กราฟแสดงผล!$A$117:$A$133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กราฟแสดงผล!$B$117:$B$133</c:f>
              <c:numCache>
                <c:formatCode>General</c:formatCode>
                <c:ptCount val="16"/>
                <c:pt idx="0">
                  <c:v>1.5262</c:v>
                </c:pt>
                <c:pt idx="1">
                  <c:v>1.0404</c:v>
                </c:pt>
                <c:pt idx="2">
                  <c:v>0.60909999999999997</c:v>
                </c:pt>
                <c:pt idx="3">
                  <c:v>0.55679999999999996</c:v>
                </c:pt>
                <c:pt idx="4">
                  <c:v>0.55089999999999995</c:v>
                </c:pt>
                <c:pt idx="5">
                  <c:v>0.58799999999999997</c:v>
                </c:pt>
                <c:pt idx="6">
                  <c:v>0.50229999999999997</c:v>
                </c:pt>
                <c:pt idx="7">
                  <c:v>0.56220000000000003</c:v>
                </c:pt>
                <c:pt idx="8">
                  <c:v>0.6089</c:v>
                </c:pt>
                <c:pt idx="9">
                  <c:v>0.60719999999999996</c:v>
                </c:pt>
                <c:pt idx="10">
                  <c:v>0.62419999999999998</c:v>
                </c:pt>
                <c:pt idx="11">
                  <c:v>0.51539999999999997</c:v>
                </c:pt>
                <c:pt idx="12">
                  <c:v>0.47839999999999999</c:v>
                </c:pt>
                <c:pt idx="13">
                  <c:v>0.6169</c:v>
                </c:pt>
                <c:pt idx="14">
                  <c:v>0.65459999999999996</c:v>
                </c:pt>
                <c:pt idx="15">
                  <c:v>0.86719999999999997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3-40FD-AA6C-3BB933210BE4}"/>
            </c:ext>
          </c:extLst>
        </c:ser>
        <c:ser>
          <c:idx val="1"/>
          <c:order val="1"/>
          <c:tx>
            <c:strRef>
              <c:f>กราฟแสดงผล!$C$116</c:f>
              <c:strCache>
                <c:ptCount val="1"/>
                <c:pt idx="0">
                  <c:v>Sum of ปี53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กราฟแสดงผล!$A$117:$A$133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กราฟแสดงผล!$C$117:$C$133</c:f>
              <c:numCache>
                <c:formatCode>General</c:formatCode>
                <c:ptCount val="16"/>
                <c:pt idx="0">
                  <c:v>1.4309418563020422</c:v>
                </c:pt>
                <c:pt idx="1">
                  <c:v>1.2425147375988497</c:v>
                </c:pt>
                <c:pt idx="2">
                  <c:v>0.6166609413417633</c:v>
                </c:pt>
                <c:pt idx="3">
                  <c:v>0.60530188040616772</c:v>
                </c:pt>
                <c:pt idx="4">
                  <c:v>0.56528438403701553</c:v>
                </c:pt>
                <c:pt idx="5">
                  <c:v>0.69050439105219552</c:v>
                </c:pt>
                <c:pt idx="6">
                  <c:v>0.57858959725138381</c:v>
                </c:pt>
                <c:pt idx="7">
                  <c:v>0.64961087048832267</c:v>
                </c:pt>
                <c:pt idx="8">
                  <c:v>0.63228478011472278</c:v>
                </c:pt>
                <c:pt idx="9">
                  <c:v>0.5983690358467243</c:v>
                </c:pt>
                <c:pt idx="10">
                  <c:v>0.61827663043478265</c:v>
                </c:pt>
                <c:pt idx="11">
                  <c:v>0.59223473135964899</c:v>
                </c:pt>
                <c:pt idx="12">
                  <c:v>0.51141954285714275</c:v>
                </c:pt>
                <c:pt idx="13">
                  <c:v>0.62628979736935664</c:v>
                </c:pt>
                <c:pt idx="14">
                  <c:v>0.67298000000000002</c:v>
                </c:pt>
                <c:pt idx="15">
                  <c:v>0.79761297071129711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13-40FD-AA6C-3BB933210BE4}"/>
            </c:ext>
          </c:extLst>
        </c:ser>
        <c:ser>
          <c:idx val="2"/>
          <c:order val="2"/>
          <c:tx>
            <c:strRef>
              <c:f>กราฟแสดงผล!$D$116</c:f>
              <c:strCache>
                <c:ptCount val="1"/>
                <c:pt idx="0">
                  <c:v>Sum of ปี54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กราฟแสดงผล!$A$117:$A$133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กราฟแสดงผล!$D$117:$D$133</c:f>
              <c:numCache>
                <c:formatCode>General</c:formatCode>
                <c:ptCount val="16"/>
                <c:pt idx="0">
                  <c:v>1.3946147978882675</c:v>
                </c:pt>
                <c:pt idx="1">
                  <c:v>1.3047955023923445</c:v>
                </c:pt>
                <c:pt idx="2">
                  <c:v>0.63018570942497454</c:v>
                </c:pt>
                <c:pt idx="3">
                  <c:v>0.63643466502765822</c:v>
                </c:pt>
                <c:pt idx="4">
                  <c:v>0.62317115902964959</c:v>
                </c:pt>
                <c:pt idx="5">
                  <c:v>0.58060026315789481</c:v>
                </c:pt>
                <c:pt idx="6">
                  <c:v>0.58988083049937357</c:v>
                </c:pt>
                <c:pt idx="7">
                  <c:v>0.65572377538829152</c:v>
                </c:pt>
                <c:pt idx="8">
                  <c:v>0.63604149289815659</c:v>
                </c:pt>
                <c:pt idx="9">
                  <c:v>0.61927201751185701</c:v>
                </c:pt>
                <c:pt idx="10">
                  <c:v>0.57948108108108098</c:v>
                </c:pt>
                <c:pt idx="11">
                  <c:v>0.54424423791821575</c:v>
                </c:pt>
                <c:pt idx="12">
                  <c:v>0.49236007714561236</c:v>
                </c:pt>
                <c:pt idx="13">
                  <c:v>0.61083791652051911</c:v>
                </c:pt>
                <c:pt idx="14">
                  <c:v>0.69390346907993961</c:v>
                </c:pt>
                <c:pt idx="15">
                  <c:v>0.64755995500562435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13-40FD-AA6C-3BB933210BE4}"/>
            </c:ext>
          </c:extLst>
        </c:ser>
        <c:ser>
          <c:idx val="3"/>
          <c:order val="3"/>
          <c:tx>
            <c:strRef>
              <c:f>กราฟแสดงผล!$E$116</c:f>
              <c:strCache>
                <c:ptCount val="1"/>
                <c:pt idx="0">
                  <c:v>Sum of ปี55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กราฟแสดงผล!$A$117:$A$133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กราฟแสดงผล!$E$117:$E$133</c:f>
              <c:numCache>
                <c:formatCode>General</c:formatCode>
                <c:ptCount val="16"/>
                <c:pt idx="0">
                  <c:v>1.3621824790702604</c:v>
                </c:pt>
                <c:pt idx="1">
                  <c:v>1.2981511835364774</c:v>
                </c:pt>
                <c:pt idx="2">
                  <c:v>0.56765799180327869</c:v>
                </c:pt>
                <c:pt idx="3">
                  <c:v>0.65179776982378834</c:v>
                </c:pt>
                <c:pt idx="4">
                  <c:v>0.61523908775981528</c:v>
                </c:pt>
                <c:pt idx="5">
                  <c:v>0.52712508662508661</c:v>
                </c:pt>
                <c:pt idx="6">
                  <c:v>0.53516300359372049</c:v>
                </c:pt>
                <c:pt idx="7">
                  <c:v>0.60192980812137442</c:v>
                </c:pt>
                <c:pt idx="8">
                  <c:v>0.58271266547406075</c:v>
                </c:pt>
                <c:pt idx="9">
                  <c:v>0.62963948148148152</c:v>
                </c:pt>
                <c:pt idx="10">
                  <c:v>0.55841714285714283</c:v>
                </c:pt>
                <c:pt idx="11">
                  <c:v>0.53807446076899024</c:v>
                </c:pt>
                <c:pt idx="12">
                  <c:v>0.49824161147902868</c:v>
                </c:pt>
                <c:pt idx="13">
                  <c:v>0.66946816793893116</c:v>
                </c:pt>
                <c:pt idx="14">
                  <c:v>0.64151319018404906</c:v>
                </c:pt>
                <c:pt idx="15">
                  <c:v>0.55792828947368411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13-40FD-AA6C-3BB933210BE4}"/>
            </c:ext>
          </c:extLst>
        </c:ser>
        <c:ser>
          <c:idx val="4"/>
          <c:order val="4"/>
          <c:tx>
            <c:strRef>
              <c:f>กราฟแสดงผล!$F$116</c:f>
              <c:strCache>
                <c:ptCount val="1"/>
                <c:pt idx="0">
                  <c:v>Sum of ปี56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กราฟแสดงผล!$A$117:$A$133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กราฟแสดงผล!$F$117:$F$133</c:f>
              <c:numCache>
                <c:formatCode>General</c:formatCode>
                <c:ptCount val="16"/>
                <c:pt idx="0">
                  <c:v>1.4482902259853669</c:v>
                </c:pt>
                <c:pt idx="1">
                  <c:v>1.1967185134518925</c:v>
                </c:pt>
                <c:pt idx="2">
                  <c:v>0.57121841549295771</c:v>
                </c:pt>
                <c:pt idx="3">
                  <c:v>0.64760285714285726</c:v>
                </c:pt>
                <c:pt idx="4">
                  <c:v>0.66070920372285435</c:v>
                </c:pt>
                <c:pt idx="5">
                  <c:v>0.59202488167680867</c:v>
                </c:pt>
                <c:pt idx="6">
                  <c:v>0.52849097845601456</c:v>
                </c:pt>
                <c:pt idx="7">
                  <c:v>0.63591389396709319</c:v>
                </c:pt>
                <c:pt idx="8">
                  <c:v>0.60917455357142858</c:v>
                </c:pt>
                <c:pt idx="9">
                  <c:v>0.58907397260273975</c:v>
                </c:pt>
                <c:pt idx="10">
                  <c:v>0.54779527385159021</c:v>
                </c:pt>
                <c:pt idx="11">
                  <c:v>0.58928717703349276</c:v>
                </c:pt>
                <c:pt idx="12">
                  <c:v>0.46857563909774436</c:v>
                </c:pt>
                <c:pt idx="13">
                  <c:v>0.56328646702046992</c:v>
                </c:pt>
                <c:pt idx="14">
                  <c:v>0.69176015971606042</c:v>
                </c:pt>
                <c:pt idx="15">
                  <c:v>0.56111499585749791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13-40FD-AA6C-3BB933210BE4}"/>
            </c:ext>
          </c:extLst>
        </c:ser>
        <c:ser>
          <c:idx val="5"/>
          <c:order val="5"/>
          <c:tx>
            <c:strRef>
              <c:f>กราฟแสดงผล!$G$116</c:f>
              <c:strCache>
                <c:ptCount val="1"/>
                <c:pt idx="0">
                  <c:v>Sum of ปี57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กราฟแสดงผล!$A$117:$A$133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กราฟแสดงผล!$G$117:$G$133</c:f>
              <c:numCache>
                <c:formatCode>General</c:formatCode>
                <c:ptCount val="16"/>
                <c:pt idx="0">
                  <c:v>1.32</c:v>
                </c:pt>
                <c:pt idx="1">
                  <c:v>0.96817522899999997</c:v>
                </c:pt>
                <c:pt idx="2">
                  <c:v>0.649836882</c:v>
                </c:pt>
                <c:pt idx="3">
                  <c:v>6.3029333000000007E-2</c:v>
                </c:pt>
                <c:pt idx="4">
                  <c:v>0.50039326399999995</c:v>
                </c:pt>
                <c:pt idx="5">
                  <c:v>0.62926524800000005</c:v>
                </c:pt>
                <c:pt idx="6">
                  <c:v>0.57636606700000004</c:v>
                </c:pt>
                <c:pt idx="7">
                  <c:v>0.30057096799999999</c:v>
                </c:pt>
                <c:pt idx="8">
                  <c:v>0.65325449700000005</c:v>
                </c:pt>
                <c:pt idx="9">
                  <c:v>0.347806173</c:v>
                </c:pt>
                <c:pt idx="10">
                  <c:v>0.38280696199999997</c:v>
                </c:pt>
                <c:pt idx="11">
                  <c:v>0.53260070699999995</c:v>
                </c:pt>
                <c:pt idx="12">
                  <c:v>0.2799875</c:v>
                </c:pt>
                <c:pt idx="13">
                  <c:v>0.49914907400000003</c:v>
                </c:pt>
                <c:pt idx="14">
                  <c:v>0.87596794899999997</c:v>
                </c:pt>
                <c:pt idx="15">
                  <c:v>0.67015652199999998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13-40FD-AA6C-3BB933210BE4}"/>
            </c:ext>
          </c:extLst>
        </c:ser>
        <c:ser>
          <c:idx val="6"/>
          <c:order val="6"/>
          <c:tx>
            <c:strRef>
              <c:f>กราฟแสดงผล!$H$116</c:f>
              <c:strCache>
                <c:ptCount val="1"/>
                <c:pt idx="0">
                  <c:v>Sum of ปี58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กราฟแสดงผล!$A$117:$A$133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กราฟแสดงผล!$H$117:$H$133</c:f>
              <c:numCache>
                <c:formatCode>General</c:formatCode>
                <c:ptCount val="16"/>
                <c:pt idx="0">
                  <c:v>1.5089477327805192</c:v>
                </c:pt>
                <c:pt idx="1">
                  <c:v>1.1727388128331067</c:v>
                </c:pt>
                <c:pt idx="2">
                  <c:v>0.7078253506493507</c:v>
                </c:pt>
                <c:pt idx="3">
                  <c:v>0.69194043592634347</c:v>
                </c:pt>
                <c:pt idx="4">
                  <c:v>0.57250969313200206</c:v>
                </c:pt>
                <c:pt idx="5">
                  <c:v>0.59816672340425525</c:v>
                </c:pt>
                <c:pt idx="6">
                  <c:v>0.61844487829614603</c:v>
                </c:pt>
                <c:pt idx="7">
                  <c:v>0.61835015974440888</c:v>
                </c:pt>
                <c:pt idx="8">
                  <c:v>0.6974683544303798</c:v>
                </c:pt>
                <c:pt idx="9">
                  <c:v>0.66618606018678661</c:v>
                </c:pt>
                <c:pt idx="10">
                  <c:v>0.65670066026410556</c:v>
                </c:pt>
                <c:pt idx="11">
                  <c:v>0.65218755510342497</c:v>
                </c:pt>
                <c:pt idx="12">
                  <c:v>0.58398085106382969</c:v>
                </c:pt>
                <c:pt idx="13">
                  <c:v>0.56554345549738216</c:v>
                </c:pt>
                <c:pt idx="14">
                  <c:v>0.79355193181818184</c:v>
                </c:pt>
                <c:pt idx="15">
                  <c:v>0.7337898368883311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13-40FD-AA6C-3BB933210BE4}"/>
            </c:ext>
          </c:extLst>
        </c:ser>
        <c:ser>
          <c:idx val="7"/>
          <c:order val="7"/>
          <c:tx>
            <c:strRef>
              <c:f>กราฟแสดงผล!$I$116</c:f>
              <c:strCache>
                <c:ptCount val="1"/>
                <c:pt idx="0">
                  <c:v>Sum of ปี59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กราฟแสดงผล!$A$117:$A$133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กราฟแสดงผล!$I$117:$I$133</c:f>
              <c:numCache>
                <c:formatCode>General</c:formatCode>
                <c:ptCount val="16"/>
                <c:pt idx="0">
                  <c:v>1.4614125269854064</c:v>
                </c:pt>
                <c:pt idx="1">
                  <c:v>1.145030974057758</c:v>
                </c:pt>
                <c:pt idx="2">
                  <c:v>0.64141167400881072</c:v>
                </c:pt>
                <c:pt idx="3">
                  <c:v>0.68269419380149077</c:v>
                </c:pt>
                <c:pt idx="4">
                  <c:v>0.58314519979242341</c:v>
                </c:pt>
                <c:pt idx="5">
                  <c:v>0.59519122203098096</c:v>
                </c:pt>
                <c:pt idx="6">
                  <c:v>0.63856402295851811</c:v>
                </c:pt>
                <c:pt idx="7">
                  <c:v>0.5821375904860393</c:v>
                </c:pt>
                <c:pt idx="8">
                  <c:v>0.69040537037037031</c:v>
                </c:pt>
                <c:pt idx="9">
                  <c:v>0.65201442533229081</c:v>
                </c:pt>
                <c:pt idx="10">
                  <c:v>0.61684780915287252</c:v>
                </c:pt>
                <c:pt idx="11">
                  <c:v>0.68766560443366809</c:v>
                </c:pt>
                <c:pt idx="12">
                  <c:v>0.53464484679665747</c:v>
                </c:pt>
                <c:pt idx="13">
                  <c:v>0.61777320169252481</c:v>
                </c:pt>
                <c:pt idx="14">
                  <c:v>0.69840317002881847</c:v>
                </c:pt>
                <c:pt idx="15">
                  <c:v>0.73426190476190478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13-40FD-AA6C-3BB933210BE4}"/>
            </c:ext>
          </c:extLst>
        </c:ser>
        <c:ser>
          <c:idx val="8"/>
          <c:order val="8"/>
          <c:tx>
            <c:strRef>
              <c:f>กราฟแสดงผล!$J$116</c:f>
              <c:strCache>
                <c:ptCount val="1"/>
                <c:pt idx="0">
                  <c:v>Sum of ปี60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กราฟแสดงผล!$A$117:$A$133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กราฟแสดงผล!$J$117:$J$133</c:f>
              <c:numCache>
                <c:formatCode>General</c:formatCode>
                <c:ptCount val="16"/>
                <c:pt idx="0">
                  <c:v>1.5173704344450916</c:v>
                </c:pt>
                <c:pt idx="1">
                  <c:v>1.3401104672553348</c:v>
                </c:pt>
                <c:pt idx="2">
                  <c:v>0.6544254559270517</c:v>
                </c:pt>
                <c:pt idx="3">
                  <c:v>0.72003312737642589</c:v>
                </c:pt>
                <c:pt idx="4">
                  <c:v>0.61866808610201207</c:v>
                </c:pt>
                <c:pt idx="5">
                  <c:v>0.64845797665369653</c:v>
                </c:pt>
                <c:pt idx="6">
                  <c:v>0.61504090032154346</c:v>
                </c:pt>
                <c:pt idx="7">
                  <c:v>0.60810450450450448</c:v>
                </c:pt>
                <c:pt idx="8">
                  <c:v>0.71612806098141979</c:v>
                </c:pt>
                <c:pt idx="9">
                  <c:v>0.67579236168455825</c:v>
                </c:pt>
                <c:pt idx="10">
                  <c:v>0.59997634173055858</c:v>
                </c:pt>
                <c:pt idx="11">
                  <c:v>0.61593277809147384</c:v>
                </c:pt>
                <c:pt idx="12">
                  <c:v>0.64224396396396399</c:v>
                </c:pt>
                <c:pt idx="13">
                  <c:v>0.73042249151720806</c:v>
                </c:pt>
                <c:pt idx="14">
                  <c:v>0.83475943905070127</c:v>
                </c:pt>
                <c:pt idx="15">
                  <c:v>0.74900844793713162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13-40FD-AA6C-3BB933210BE4}"/>
            </c:ext>
          </c:extLst>
        </c:ser>
        <c:ser>
          <c:idx val="9"/>
          <c:order val="9"/>
          <c:tx>
            <c:strRef>
              <c:f>กราฟแสดงผล!$K$116</c:f>
              <c:strCache>
                <c:ptCount val="1"/>
                <c:pt idx="0">
                  <c:v>Sum of ปี61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กราฟแสดงผล!$A$117:$A$133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กราฟแสดงผล!$K$117:$K$133</c:f>
              <c:numCache>
                <c:formatCode>General</c:formatCode>
                <c:ptCount val="16"/>
                <c:pt idx="0">
                  <c:v>1.6375999999999999</c:v>
                </c:pt>
                <c:pt idx="1">
                  <c:v>1.2532000000000001</c:v>
                </c:pt>
                <c:pt idx="2">
                  <c:v>0.62019999999999997</c:v>
                </c:pt>
                <c:pt idx="3">
                  <c:v>0.6593</c:v>
                </c:pt>
                <c:pt idx="4">
                  <c:v>0.60580000000000001</c:v>
                </c:pt>
                <c:pt idx="5">
                  <c:v>0.5998</c:v>
                </c:pt>
                <c:pt idx="6">
                  <c:v>0.57110000000000005</c:v>
                </c:pt>
                <c:pt idx="7">
                  <c:v>0.61450000000000005</c:v>
                </c:pt>
                <c:pt idx="8">
                  <c:v>0.70199999999999996</c:v>
                </c:pt>
                <c:pt idx="9">
                  <c:v>0.7248</c:v>
                </c:pt>
                <c:pt idx="10">
                  <c:v>0.60250000000000004</c:v>
                </c:pt>
                <c:pt idx="11">
                  <c:v>0.60240000000000005</c:v>
                </c:pt>
                <c:pt idx="12">
                  <c:v>0.66</c:v>
                </c:pt>
                <c:pt idx="13">
                  <c:v>0.69079999999999997</c:v>
                </c:pt>
                <c:pt idx="14">
                  <c:v>0.76319999999999999</c:v>
                </c:pt>
                <c:pt idx="15">
                  <c:v>0.753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D13-40FD-AA6C-3BB933210BE4}"/>
            </c:ext>
          </c:extLst>
        </c:ser>
        <c:ser>
          <c:idx val="10"/>
          <c:order val="10"/>
          <c:tx>
            <c:strRef>
              <c:f>กราฟแสดงผล!$L$116</c:f>
              <c:strCache>
                <c:ptCount val="1"/>
                <c:pt idx="0">
                  <c:v>Sum of ปี62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กราฟแสดงผล!$A$117:$A$133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กราฟแสดงผล!$L$117:$L$133</c:f>
              <c:numCache>
                <c:formatCode>General</c:formatCode>
                <c:ptCount val="16"/>
                <c:pt idx="0">
                  <c:v>1.7516</c:v>
                </c:pt>
                <c:pt idx="1">
                  <c:v>1.1966000000000001</c:v>
                </c:pt>
                <c:pt idx="2">
                  <c:v>0.67479999999999996</c:v>
                </c:pt>
                <c:pt idx="3">
                  <c:v>0.70420000000000005</c:v>
                </c:pt>
                <c:pt idx="4">
                  <c:v>0.60319999999999996</c:v>
                </c:pt>
                <c:pt idx="5">
                  <c:v>0.57630000000000003</c:v>
                </c:pt>
                <c:pt idx="6">
                  <c:v>0.67710000000000004</c:v>
                </c:pt>
                <c:pt idx="7">
                  <c:v>0.63229999999999997</c:v>
                </c:pt>
                <c:pt idx="8">
                  <c:v>0.66390000000000005</c:v>
                </c:pt>
                <c:pt idx="9">
                  <c:v>0.7853</c:v>
                </c:pt>
                <c:pt idx="10">
                  <c:v>0.5746</c:v>
                </c:pt>
                <c:pt idx="11">
                  <c:v>0.57320000000000004</c:v>
                </c:pt>
                <c:pt idx="12">
                  <c:v>0.61939999999999995</c:v>
                </c:pt>
                <c:pt idx="13">
                  <c:v>0.70520000000000005</c:v>
                </c:pt>
                <c:pt idx="14">
                  <c:v>0.72340000000000004</c:v>
                </c:pt>
                <c:pt idx="15">
                  <c:v>0.70420000000000005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13-40FD-AA6C-3BB933210BE4}"/>
            </c:ext>
          </c:extLst>
        </c:ser>
        <c:ser>
          <c:idx val="11"/>
          <c:order val="11"/>
          <c:tx>
            <c:strRef>
              <c:f>กราฟแสดงผล!$M$116</c:f>
              <c:strCache>
                <c:ptCount val="1"/>
                <c:pt idx="0">
                  <c:v>Sum of ปี63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กราฟแสดงผล!$A$117:$A$133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กราฟแสดงผล!$M$117:$M$133</c:f>
              <c:numCache>
                <c:formatCode>General</c:formatCode>
                <c:ptCount val="16"/>
                <c:pt idx="0">
                  <c:v>1.7524999999999999</c:v>
                </c:pt>
                <c:pt idx="1">
                  <c:v>1.272</c:v>
                </c:pt>
                <c:pt idx="2">
                  <c:v>0.71540000000000004</c:v>
                </c:pt>
                <c:pt idx="3">
                  <c:v>0.68610000000000004</c:v>
                </c:pt>
                <c:pt idx="4">
                  <c:v>0.67249999999999999</c:v>
                </c:pt>
                <c:pt idx="5">
                  <c:v>0.59279999999999999</c:v>
                </c:pt>
                <c:pt idx="6">
                  <c:v>0.76160000000000005</c:v>
                </c:pt>
                <c:pt idx="7">
                  <c:v>0.60960000000000003</c:v>
                </c:pt>
                <c:pt idx="8">
                  <c:v>0.72050000000000003</c:v>
                </c:pt>
                <c:pt idx="9">
                  <c:v>0.75519999999999998</c:v>
                </c:pt>
                <c:pt idx="10">
                  <c:v>0.66220000000000001</c:v>
                </c:pt>
                <c:pt idx="11">
                  <c:v>0.60029999999999994</c:v>
                </c:pt>
                <c:pt idx="12">
                  <c:v>0.63339999999999996</c:v>
                </c:pt>
                <c:pt idx="13">
                  <c:v>0.7137</c:v>
                </c:pt>
                <c:pt idx="14">
                  <c:v>0.69259999999999999</c:v>
                </c:pt>
                <c:pt idx="15">
                  <c:v>0.72919999999999996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D13-40FD-AA6C-3BB933210BE4}"/>
            </c:ext>
          </c:extLst>
        </c:ser>
        <c:ser>
          <c:idx val="12"/>
          <c:order val="12"/>
          <c:tx>
            <c:strRef>
              <c:f>กราฟแสดงผล!$N$116</c:f>
              <c:strCache>
                <c:ptCount val="1"/>
                <c:pt idx="0">
                  <c:v>Sum of ปี64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กราฟแสดงผล!$A$117:$A$133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กราฟแสดงผล!$N$117:$N$133</c:f>
              <c:numCache>
                <c:formatCode>General</c:formatCode>
                <c:ptCount val="16"/>
                <c:pt idx="0">
                  <c:v>1.5879000000000001</c:v>
                </c:pt>
                <c:pt idx="1">
                  <c:v>1.1148</c:v>
                </c:pt>
                <c:pt idx="2">
                  <c:v>0.79830000000000001</c:v>
                </c:pt>
                <c:pt idx="3">
                  <c:v>0.65639999999999998</c:v>
                </c:pt>
                <c:pt idx="4">
                  <c:v>0.70679999999999998</c:v>
                </c:pt>
                <c:pt idx="5">
                  <c:v>0.63400000000000001</c:v>
                </c:pt>
                <c:pt idx="6">
                  <c:v>0.79120000000000001</c:v>
                </c:pt>
                <c:pt idx="7">
                  <c:v>0.66359999999999997</c:v>
                </c:pt>
                <c:pt idx="8">
                  <c:v>0.74629999999999996</c:v>
                </c:pt>
                <c:pt idx="9">
                  <c:v>0.71730000000000005</c:v>
                </c:pt>
                <c:pt idx="10">
                  <c:v>0.75</c:v>
                </c:pt>
                <c:pt idx="11">
                  <c:v>0.625</c:v>
                </c:pt>
                <c:pt idx="12">
                  <c:v>0.67849999999999999</c:v>
                </c:pt>
                <c:pt idx="13">
                  <c:v>0.63319999999999999</c:v>
                </c:pt>
                <c:pt idx="14">
                  <c:v>0.67549999999999999</c:v>
                </c:pt>
                <c:pt idx="15">
                  <c:v>0.79469999999999996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D13-40FD-AA6C-3BB933210BE4}"/>
            </c:ext>
          </c:extLst>
        </c:ser>
        <c:ser>
          <c:idx val="13"/>
          <c:order val="13"/>
          <c:tx>
            <c:strRef>
              <c:f>กราฟแสดงผล!$O$116</c:f>
              <c:strCache>
                <c:ptCount val="1"/>
                <c:pt idx="0">
                  <c:v>Sum of ปี65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กราฟแสดงผล!$A$117:$A$133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กราฟแสดงผล!$O$117:$O$133</c:f>
              <c:numCache>
                <c:formatCode>General</c:formatCode>
                <c:ptCount val="16"/>
                <c:pt idx="0">
                  <c:v>1.546</c:v>
                </c:pt>
                <c:pt idx="1">
                  <c:v>1.2749999999999999</c:v>
                </c:pt>
                <c:pt idx="2">
                  <c:v>0.7732</c:v>
                </c:pt>
                <c:pt idx="3">
                  <c:v>0.68820000000000003</c:v>
                </c:pt>
                <c:pt idx="4">
                  <c:v>0.72860000000000003</c:v>
                </c:pt>
                <c:pt idx="5">
                  <c:v>0.68259999999999998</c:v>
                </c:pt>
                <c:pt idx="6">
                  <c:v>0.96030000000000004</c:v>
                </c:pt>
                <c:pt idx="7">
                  <c:v>0.74070000000000003</c:v>
                </c:pt>
                <c:pt idx="8">
                  <c:v>0.75519999999999998</c:v>
                </c:pt>
                <c:pt idx="9">
                  <c:v>0.76329999999999998</c:v>
                </c:pt>
                <c:pt idx="10">
                  <c:v>0.69179999999999997</c:v>
                </c:pt>
                <c:pt idx="11">
                  <c:v>0.74129999999999996</c:v>
                </c:pt>
                <c:pt idx="12">
                  <c:v>0.66379999999999995</c:v>
                </c:pt>
                <c:pt idx="13">
                  <c:v>0.61939999999999995</c:v>
                </c:pt>
                <c:pt idx="14">
                  <c:v>0.7298</c:v>
                </c:pt>
                <c:pt idx="15">
                  <c:v>0.79810000000000003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13-40FD-AA6C-3BB933210BE4}"/>
            </c:ext>
          </c:extLst>
        </c:ser>
        <c:ser>
          <c:idx val="14"/>
          <c:order val="14"/>
          <c:tx>
            <c:strRef>
              <c:f>กราฟแสดงผล!$P$116</c:f>
              <c:strCache>
                <c:ptCount val="1"/>
                <c:pt idx="0">
                  <c:v>Sum of ปี66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กราฟแสดงผล!$A$117:$A$133</c:f>
              <c:strCache>
                <c:ptCount val="16"/>
                <c:pt idx="0">
                  <c:v>พระนครศรีอยุธยา,รพศ.</c:v>
                </c:pt>
                <c:pt idx="1">
                  <c:v>เสนา,รพท.</c:v>
                </c:pt>
                <c:pt idx="2">
                  <c:v>ท่าเรือ,รพช.</c:v>
                </c:pt>
                <c:pt idx="3">
                  <c:v>สมเด็จพระสังฆราช(นครหลวง),รพช.</c:v>
                </c:pt>
                <c:pt idx="4">
                  <c:v>บางไทร,รพช.</c:v>
                </c:pt>
                <c:pt idx="5">
                  <c:v>บางบาล,รพช.</c:v>
                </c:pt>
                <c:pt idx="6">
                  <c:v>บางปะอิน,รพช.</c:v>
                </c:pt>
                <c:pt idx="7">
                  <c:v>บางปะหัน,รพช.</c:v>
                </c:pt>
                <c:pt idx="8">
                  <c:v>ผักไห่,รพช.</c:v>
                </c:pt>
                <c:pt idx="9">
                  <c:v>ภาชี,รพช.</c:v>
                </c:pt>
                <c:pt idx="10">
                  <c:v>ลาดบัวหลวง,รพช.</c:v>
                </c:pt>
                <c:pt idx="11">
                  <c:v>วังน้อย,รพช.</c:v>
                </c:pt>
                <c:pt idx="12">
                  <c:v>บางซ้าย,รพช.</c:v>
                </c:pt>
                <c:pt idx="13">
                  <c:v>อุทัย,รพช.</c:v>
                </c:pt>
                <c:pt idx="14">
                  <c:v>มหาราช,รพช.</c:v>
                </c:pt>
                <c:pt idx="15">
                  <c:v>บ้านแพรก,รพช.</c:v>
                </c:pt>
              </c:strCache>
            </c:strRef>
          </c:cat>
          <c:val>
            <c:numRef>
              <c:f>กราฟแสดงผล!$P$117:$P$133</c:f>
              <c:numCache>
                <c:formatCode>General</c:formatCode>
                <c:ptCount val="16"/>
                <c:pt idx="0">
                  <c:v>1.8111999999999999</c:v>
                </c:pt>
                <c:pt idx="1">
                  <c:v>1.4313</c:v>
                </c:pt>
                <c:pt idx="2">
                  <c:v>0.96760000000000002</c:v>
                </c:pt>
                <c:pt idx="3">
                  <c:v>0.73360000000000003</c:v>
                </c:pt>
                <c:pt idx="4">
                  <c:v>0.84970000000000001</c:v>
                </c:pt>
                <c:pt idx="5">
                  <c:v>0.60340000000000005</c:v>
                </c:pt>
                <c:pt idx="6">
                  <c:v>1.0690999999999999</c:v>
                </c:pt>
                <c:pt idx="7">
                  <c:v>0.69340000000000002</c:v>
                </c:pt>
                <c:pt idx="8">
                  <c:v>0.73660000000000003</c:v>
                </c:pt>
                <c:pt idx="9">
                  <c:v>0.73919999999999997</c:v>
                </c:pt>
                <c:pt idx="10">
                  <c:v>0.76629999999999998</c:v>
                </c:pt>
                <c:pt idx="11">
                  <c:v>0.77449999999999997</c:v>
                </c:pt>
                <c:pt idx="12">
                  <c:v>0.89229999999999998</c:v>
                </c:pt>
                <c:pt idx="13">
                  <c:v>0.7984</c:v>
                </c:pt>
                <c:pt idx="14">
                  <c:v>0.7984</c:v>
                </c:pt>
                <c:pt idx="15">
                  <c:v>0.79369999999999996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D13-40FD-AA6C-3BB933210BE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30621904"/>
        <c:axId val="530618992"/>
      </c:barChart>
      <c:catAx>
        <c:axId val="53062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30618992"/>
        <c:crosses val="autoZero"/>
        <c:auto val="1"/>
        <c:lblAlgn val="ctr"/>
        <c:lblOffset val="100"/>
        <c:noMultiLvlLbl val="0"/>
      </c:catAx>
      <c:valAx>
        <c:axId val="5306189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3062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7030A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rgbClr val="7030A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Pabon lasso </a:t>
            </a:r>
            <a:r>
              <a:rPr lang="th-TH">
                <a:solidFill>
                  <a:srgbClr val="7030A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จ.พระนครศรีอยุธยา</a:t>
            </a:r>
            <a:r>
              <a:rPr lang="en-US">
                <a:solidFill>
                  <a:srgbClr val="7030A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r>
              <a:rPr lang="th-TH">
                <a:solidFill>
                  <a:srgbClr val="7030A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ปีงบประมาณ</a:t>
            </a:r>
            <a:r>
              <a:rPr lang="th-TH" baseline="0">
                <a:solidFill>
                  <a:srgbClr val="7030A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2562</a:t>
            </a:r>
            <a:endParaRPr lang="th-TH">
              <a:solidFill>
                <a:srgbClr val="7030A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667768099783987"/>
          <c:y val="3.93559928443649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815049025607551"/>
          <c:y val="0.14548531702716164"/>
          <c:w val="0.7879256433152042"/>
          <c:h val="0.6782987561337441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3025">
                <a:solidFill>
                  <a:schemeClr val="accent2"/>
                </a:solidFill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DE1783DA-1CA6-4044-B764-96A34B13CAAD}" type="CELLRANGE">
                      <a:rPr lang="th-TH"/>
                      <a:pPr/>
                      <a:t>[CELLRANGE]</a:t>
                    </a:fld>
                    <a:endParaRPr lang="th-TH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C3D-439E-868F-5EBD7594D44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239390C-AF6F-44F3-8731-2089A1F99F06}" type="CELLRANGE">
                      <a:rPr lang="th-TH"/>
                      <a:pPr/>
                      <a:t>[CELLRANGE]</a:t>
                    </a:fld>
                    <a:endParaRPr lang="th-TH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C3D-439E-868F-5EBD7594D44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E4139B4-4040-444E-B6F0-28C7953DFB0E}" type="CELLRANGE">
                      <a:rPr lang="th-TH"/>
                      <a:pPr/>
                      <a:t>[CELLRANGE]</a:t>
                    </a:fld>
                    <a:endParaRPr lang="th-TH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C3D-439E-868F-5EBD7594D44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50713BB-C4B4-4594-A207-DD8ACD2963D0}" type="CELLRANGE">
                      <a:rPr lang="th-TH"/>
                      <a:pPr/>
                      <a:t>[CELLRANGE]</a:t>
                    </a:fld>
                    <a:endParaRPr lang="th-TH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C3D-439E-868F-5EBD7594D44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EF966FB-2754-47DE-9B13-1B8E2A8EB86B}" type="CELLRANGE">
                      <a:rPr lang="th-TH"/>
                      <a:pPr/>
                      <a:t>[CELLRANGE]</a:t>
                    </a:fld>
                    <a:endParaRPr lang="th-TH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C3D-439E-868F-5EBD7594D44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6791F5B-445F-4D38-90E2-F68B70ABF0DA}" type="CELLRANGE">
                      <a:rPr lang="th-TH"/>
                      <a:pPr/>
                      <a:t>[CELLRANGE]</a:t>
                    </a:fld>
                    <a:endParaRPr lang="th-TH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C3D-439E-868F-5EBD7594D44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3D-439E-868F-5EBD7594D44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3D-439E-868F-5EBD7594D44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3D-439E-868F-5EBD7594D44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3D-439E-868F-5EBD7594D44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3D-439E-868F-5EBD7594D44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3D-439E-868F-5EBD7594D44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3D-439E-868F-5EBD7594D44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3D-439E-868F-5EBD7594D44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3D-439E-868F-5EBD7594D44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3D-439E-868F-5EBD7594D4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6350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ต้นฉบับpowerpoint!$B$2:$B$17</c:f>
              <c:numCache>
                <c:formatCode>#,##0.00</c:formatCode>
                <c:ptCount val="16"/>
                <c:pt idx="0">
                  <c:v>99.41</c:v>
                </c:pt>
                <c:pt idx="1">
                  <c:v>97.7</c:v>
                </c:pt>
                <c:pt idx="2">
                  <c:v>243.42</c:v>
                </c:pt>
                <c:pt idx="3">
                  <c:v>293.35000000000002</c:v>
                </c:pt>
                <c:pt idx="4">
                  <c:v>108.36</c:v>
                </c:pt>
                <c:pt idx="5">
                  <c:v>94.48</c:v>
                </c:pt>
                <c:pt idx="6">
                  <c:v>155.77000000000001</c:v>
                </c:pt>
                <c:pt idx="7">
                  <c:v>247.19</c:v>
                </c:pt>
                <c:pt idx="8">
                  <c:v>220.68</c:v>
                </c:pt>
                <c:pt idx="9">
                  <c:v>183.56</c:v>
                </c:pt>
                <c:pt idx="10">
                  <c:v>135.77000000000001</c:v>
                </c:pt>
                <c:pt idx="11">
                  <c:v>45.83</c:v>
                </c:pt>
                <c:pt idx="12">
                  <c:v>228.71</c:v>
                </c:pt>
                <c:pt idx="13">
                  <c:v>301.49</c:v>
                </c:pt>
                <c:pt idx="14">
                  <c:v>157.03</c:v>
                </c:pt>
                <c:pt idx="15" formatCode="_(* #,##0.00_);_(* \(#,##0.00\);_(* &quot;-&quot;??_);_(@_)">
                  <c:v>90.75</c:v>
                </c:pt>
              </c:numCache>
            </c:numRef>
          </c:xVal>
          <c:yVal>
            <c:numRef>
              <c:f>ต้นฉบับpowerpoint!$C$2:$C$17</c:f>
              <c:numCache>
                <c:formatCode>#,##0.00</c:formatCode>
                <c:ptCount val="16"/>
                <c:pt idx="0">
                  <c:v>57.449090909090906</c:v>
                </c:pt>
                <c:pt idx="1">
                  <c:v>62.14903846153846</c:v>
                </c:pt>
                <c:pt idx="2">
                  <c:v>115.5</c:v>
                </c:pt>
                <c:pt idx="3">
                  <c:v>138.44999999999999</c:v>
                </c:pt>
                <c:pt idx="4">
                  <c:v>57.375</c:v>
                </c:pt>
                <c:pt idx="5">
                  <c:v>53.92307692307692</c:v>
                </c:pt>
                <c:pt idx="6">
                  <c:v>100.07777777777778</c:v>
                </c:pt>
                <c:pt idx="7">
                  <c:v>118.8</c:v>
                </c:pt>
                <c:pt idx="8">
                  <c:v>105.58064516129032</c:v>
                </c:pt>
                <c:pt idx="9">
                  <c:v>86.804347826086953</c:v>
                </c:pt>
                <c:pt idx="10">
                  <c:v>70.05</c:v>
                </c:pt>
                <c:pt idx="11">
                  <c:v>35.033333333333331</c:v>
                </c:pt>
                <c:pt idx="12">
                  <c:v>120</c:v>
                </c:pt>
                <c:pt idx="13">
                  <c:v>144.73333333333332</c:v>
                </c:pt>
                <c:pt idx="14">
                  <c:v>72.708333333333329</c:v>
                </c:pt>
                <c:pt idx="15" formatCode="_(* #,##0.00_);_(* \(#,##0.00\);_(* &quot;-&quot;??_);_(@_)">
                  <c:v>38.916666666666664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ต้นฉบับpowerpoint!$A$2:$A$7</c15:f>
                <c15:dlblRangeCache>
                  <c:ptCount val="6"/>
                  <c:pt idx="0">
                    <c:v>พระนครศรีอยุธยา</c:v>
                  </c:pt>
                  <c:pt idx="1">
                    <c:v>เสนา</c:v>
                  </c:pt>
                  <c:pt idx="2">
                    <c:v>ท่าเรือ</c:v>
                  </c:pt>
                  <c:pt idx="3">
                    <c:v>สมเด็จฯ</c:v>
                  </c:pt>
                  <c:pt idx="4">
                    <c:v>บางไทร</c:v>
                  </c:pt>
                  <c:pt idx="5">
                    <c:v>บางบาล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BC3D-439E-868F-5EBD7594D44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78269056"/>
        <c:axId val="124912384"/>
      </c:scatterChart>
      <c:valAx>
        <c:axId val="78269056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>
                    <a:solidFill>
                      <a:srgbClr val="0000FF"/>
                    </a:solidFill>
                  </a:rPr>
                  <a:t>อัตราการครองเตียง</a:t>
                </a:r>
                <a:endParaRPr lang="en-US">
                  <a:solidFill>
                    <a:srgbClr val="0000FF"/>
                  </a:solidFill>
                </a:endParaRPr>
              </a:p>
              <a:p>
                <a:pPr>
                  <a:defRPr sz="900" b="1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 i="0" u="none" strike="noStrike" baseline="0">
                    <a:effectLst/>
                  </a:rPr>
                  <a:t>Bed Occupancy Rate </a:t>
                </a:r>
                <a:endParaRPr lang="th-TH">
                  <a:solidFill>
                    <a:srgbClr val="0000FF"/>
                  </a:solidFill>
                </a:endParaRPr>
              </a:p>
            </c:rich>
          </c:tx>
          <c:layout>
            <c:manualLayout>
              <c:xMode val="edge"/>
              <c:yMode val="edge"/>
              <c:x val="0.48460511462615846"/>
              <c:y val="0.8831251093613298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4912384"/>
        <c:crosses val="autoZero"/>
        <c:crossBetween val="midCat"/>
        <c:majorUnit val="10"/>
      </c:valAx>
      <c:valAx>
        <c:axId val="124912384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>
                    <a:solidFill>
                      <a:srgbClr val="0000FF"/>
                    </a:solidFill>
                  </a:rPr>
                  <a:t>อัตราการใช้เตียง</a:t>
                </a:r>
                <a:endParaRPr lang="en-US">
                  <a:solidFill>
                    <a:srgbClr val="7030A0"/>
                  </a:solidFill>
                </a:endParaRPr>
              </a:p>
              <a:p>
                <a:pPr>
                  <a:defRPr sz="900" b="1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 i="0" u="none" strike="noStrike" baseline="0">
                    <a:effectLst/>
                  </a:rPr>
                  <a:t>Bed Turn Over(case/bed)</a:t>
                </a:r>
                <a:endParaRPr lang="th-TH">
                  <a:solidFill>
                    <a:srgbClr val="0000FF"/>
                  </a:solidFill>
                </a:endParaRPr>
              </a:p>
            </c:rich>
          </c:tx>
          <c:layout>
            <c:manualLayout>
              <c:xMode val="edge"/>
              <c:yMode val="edge"/>
              <c:x val="6.9581548420437081E-2"/>
              <c:y val="1.583704210886683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78269056"/>
        <c:crosses val="autoZero"/>
        <c:crossBetween val="midCat"/>
        <c:majorUnit val="10"/>
      </c:valAx>
      <c:spPr>
        <a:noFill/>
        <a:ln>
          <a:solidFill>
            <a:schemeClr val="tx1">
              <a:lumMod val="95000"/>
              <a:lumOff val="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242886</xdr:colOff>
      <xdr:row>20</xdr:row>
      <xdr:rowOff>85724</xdr:rowOff>
    </xdr:from>
    <xdr:to>
      <xdr:col>6</xdr:col>
      <xdr:colOff>781049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21</xdr:row>
      <xdr:rowOff>169333</xdr:rowOff>
    </xdr:from>
    <xdr:to>
      <xdr:col>9</xdr:col>
      <xdr:colOff>287866</xdr:colOff>
      <xdr:row>34</xdr:row>
      <xdr:rowOff>17992</xdr:rowOff>
    </xdr:to>
    <xdr:sp macro="" textlink="">
      <xdr:nvSpPr>
        <xdr:cNvPr id="2" name="TextBox 1"/>
        <xdr:cNvSpPr txBox="1"/>
      </xdr:nvSpPr>
      <xdr:spPr>
        <a:xfrm>
          <a:off x="116417" y="3958166"/>
          <a:ext cx="8119532" cy="2187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2. </a:t>
          </a:r>
          <a:r>
            <a:rPr lang="th-TH" sz="1100" b="1">
              <a:solidFill>
                <a:schemeClr val="dk1"/>
              </a:solidFill>
              <a:latin typeface="+mn-lt"/>
              <a:ea typeface="+mn-ea"/>
              <a:cs typeface="+mn-cs"/>
            </a:rPr>
            <a:t>อัตราการครองเตียง(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Bed Occupancy Rate)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เป็นการแสดงร้อยละของการใช้เตียงทั้งหมดของสถานบริการสุขภาพ ในช่วงวเลามี่กำหนด ทั้งนี้จะใช้เตียงจริง แต่ไม่รวมถึงเตียง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observe,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เตียงคลอด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, clip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เด็ก หรือเตียงเสริมที่ไม่ได้ใช้เป็นการถาวร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สูตรการคำนวณ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 =                 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  </a:t>
          </a:r>
          <a:r>
            <a:rPr lang="th-TH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จำนวนวันผู้ป่วยใน ช่วงเวลาที่กำหนด 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x 100   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                                                 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จำนวนเตียง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x 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จำนวนวัน ในช่วงเวลาเดียวกัน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                                                     *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จำนวนวันเป็นวันเฉลี่ยของเดือน (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365/12 = 30.4167)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</a:t>
          </a:r>
          <a:r>
            <a:rPr lang="th-TH" sz="1100" b="1">
              <a:solidFill>
                <a:schemeClr val="dk1"/>
              </a:solidFill>
              <a:latin typeface="+mn-lt"/>
              <a:ea typeface="+mn-ea"/>
              <a:cs typeface="+mn-cs"/>
            </a:rPr>
            <a:t>การแปลผล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เป็นการประเมินประสิทธิภาพของการใช้ทรัพยาการในการบริการผู้ป่วยในสถานบริการสุขภาพ การใช้ประโยชน์จากเตียงผู้ป่วยในสถานบริการสุขภาพ เป็นตัวบ่งชี้ถึงการใช้ทรัพยาการอื่น ๆ ในสถาบริการสุขภาพว่ามีความคุ้มค่ากับการลงทุนไปในภาพรวมอย่างคราว ๆ ได้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b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ค่า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&gt; 120 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หมายถึง ผู้ป่วยมีเตียงไม่เพียงพอ แออัด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ค่า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80 - 100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มีความเหมาะสม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ค่า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&lt; 80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หมายถึง ใช้เตียงไม่คุ้มค่า ต้องปรับระบบการให้บริการ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133350</xdr:rowOff>
    </xdr:from>
    <xdr:to>
      <xdr:col>9</xdr:col>
      <xdr:colOff>185208</xdr:colOff>
      <xdr:row>32</xdr:row>
      <xdr:rowOff>23284</xdr:rowOff>
    </xdr:to>
    <xdr:sp macro="" textlink="">
      <xdr:nvSpPr>
        <xdr:cNvPr id="2" name="TextBox 1"/>
        <xdr:cNvSpPr txBox="1"/>
      </xdr:nvSpPr>
      <xdr:spPr>
        <a:xfrm>
          <a:off x="76200" y="3400425"/>
          <a:ext cx="8043333" cy="2423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3. </a:t>
          </a:r>
          <a:r>
            <a:rPr lang="th-TH" sz="1100" b="1">
              <a:solidFill>
                <a:schemeClr val="dk1"/>
              </a:solidFill>
              <a:latin typeface="+mn-lt"/>
              <a:ea typeface="+mn-ea"/>
              <a:cs typeface="+mn-cs"/>
            </a:rPr>
            <a:t>อัตราการใช้เตียง (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Bed Turnover Rate)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หมายถึงจำนวนผู้ป่วยที่หมุนเวียนเข้ามาทำการพักรักษาตัวอยู่ในสถานบริการสุขภาพซึ่งต้องมาใช้เตียงของสถานบริการสุขภาพในการพักรักษาตัว โดยเทียบกับจำนวนของผู้ป่วยในทั้งหมดที่จำหน่ายกับจำนวนเตียงตามจริงของผู้ป่วยในทั้งหมดที่มีอยู่ในช่วงเวลาเดียวกัน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สูตรการคำนวณ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 =                     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  </a:t>
          </a:r>
          <a:r>
            <a:rPr lang="th-TH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จำนวนผู้ป่วยในที่จำหน่ายในช่วงเวลาที่กำหนด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                                                                       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จำนวนเตียง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                                                                                               *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เป็นค่าประมาณการให้เป็น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th-TH" sz="1100" b="1">
              <a:solidFill>
                <a:schemeClr val="dk1"/>
              </a:solidFill>
              <a:latin typeface="+mn-lt"/>
              <a:ea typeface="+mn-ea"/>
              <a:cs typeface="+mn-cs"/>
            </a:rPr>
            <a:t>การแปลผล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 เพื่อประเมินประสิทธิภาพการใช้ประโยชน์เตียงซึ่งหมายถึงความสอดคล้องของจำนวนเตียงกับปริมาณผู้ป่วยใน ในภาพรวมอย่างคราว ๆ ได้ โดยคิดเปรียบเทียบกับค่าเฉลี่ยตามกลุ่มโรงพยาบาลของการวิเคราะห์ดัชนี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-สูงกว่าค่าเฉลี่ยของกลุ่ม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อาจหมายถึง มีการใช้เตียงมากหรือการหมุนเวียนเตียงเร็ว โรคมีความรุนแรงน้อยหรือมีคุณภาพในการรักษาทำให้วันนอนน้อยกว่าเกณฑ์เฉลี่ย 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-ต่ำกว่าค่าเฉลี่ยของกลุ่ม อาจหมายถึง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มีการใช้เตียงน้อยหรือการหมุนเวียนเตียงน้อย โรคมีความรุนแรงมาก เป็นโรคเรื้อรังหรือมีคุณภาพในการให้การรักษาน้อยทำให้ วันนอนมากกว่าในเกณฑ์เฉลี่ย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46</xdr:col>
      <xdr:colOff>476250</xdr:colOff>
      <xdr:row>26</xdr:row>
      <xdr:rowOff>31750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157692</xdr:rowOff>
    </xdr:from>
    <xdr:to>
      <xdr:col>46</xdr:col>
      <xdr:colOff>508000</xdr:colOff>
      <xdr:row>50</xdr:row>
      <xdr:rowOff>47625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71437</xdr:colOff>
      <xdr:row>77</xdr:row>
      <xdr:rowOff>35719</xdr:rowOff>
    </xdr:from>
    <xdr:to>
      <xdr:col>31</xdr:col>
      <xdr:colOff>123825</xdr:colOff>
      <xdr:row>89</xdr:row>
      <xdr:rowOff>62972</xdr:rowOff>
    </xdr:to>
    <xdr:sp macro="" textlink="">
      <xdr:nvSpPr>
        <xdr:cNvPr id="5" name="TextBox 4"/>
        <xdr:cNvSpPr txBox="1"/>
      </xdr:nvSpPr>
      <xdr:spPr>
        <a:xfrm>
          <a:off x="20097750" y="9858375"/>
          <a:ext cx="10410825" cy="21703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2. </a:t>
          </a:r>
          <a:r>
            <a:rPr lang="th-TH" sz="1100" b="1">
              <a:solidFill>
                <a:schemeClr val="dk1"/>
              </a:solidFill>
              <a:latin typeface="+mn-lt"/>
              <a:ea typeface="+mn-ea"/>
              <a:cs typeface="+mn-cs"/>
            </a:rPr>
            <a:t>อัตราการครองเตียง(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Bed Occupancy Rate)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เป็นการแสดงร้อยละของการใช้เตียงทั้งหมดของสถานบริการสุขภาพ ในช่วงวเลามี่กำหนด ทั้งนี้จะใช้เตียงจริง แต่ไม่รวมถึงเตียง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observe,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เตียงคลอด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, clip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เด็ก หรือเตียงเสริมที่ไม่ได้ใช้เป็นการถาวร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สูตรการคำนวณ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 =                 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  </a:t>
          </a:r>
          <a:r>
            <a:rPr lang="th-TH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จำนวนวันผู้ป่วยใน ช่วงเวลาที่กำหนด 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x 100   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                                                 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จำนวนเตียง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x 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จำนวนวัน ในช่วงเวลาเดียวกัน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                                                     *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จำนวนวันเป็นวันเฉลี่ยของเดือน (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365/12 = 30.4167)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</a:t>
          </a:r>
          <a:r>
            <a:rPr lang="th-TH" sz="1100" b="1">
              <a:solidFill>
                <a:schemeClr val="dk1"/>
              </a:solidFill>
              <a:latin typeface="+mn-lt"/>
              <a:ea typeface="+mn-ea"/>
              <a:cs typeface="+mn-cs"/>
            </a:rPr>
            <a:t>การแปลผล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เป็นการประเมินประสิทธิภาพของการใช้ทรัพยาการในการบริการผู้ป่วยในสถานบริการสุขภาพ การใช้ประโยชน์จากเตียงผู้ป่วยในสถานบริการสุขภาพ เป็นตัวบ่งชี้ถึงการใช้ทรัพยาการอื่น ๆ ในสถาบริการสุขภาพว่ามีความคุ้มค่ากับการลงทุนไปในภาพรวมอย่างคราว ๆ ได้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b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ค่า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&gt; 120 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หมายถึง ผู้ป่วยมีเตียงไม่เพียงพอ แออัด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ค่า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80 - 100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มีความเหมาะสม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ค่า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&lt; 80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หมายถึง ใช้เตียงไม่คุ้มค่า ต้องปรับระบบการให้บริการ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h-TH" sz="1100"/>
        </a:p>
      </xdr:txBody>
    </xdr:sp>
    <xdr:clientData/>
  </xdr:twoCellAnchor>
  <xdr:twoCellAnchor>
    <xdr:from>
      <xdr:col>16</xdr:col>
      <xdr:colOff>297656</xdr:colOff>
      <xdr:row>96</xdr:row>
      <xdr:rowOff>107155</xdr:rowOff>
    </xdr:from>
    <xdr:to>
      <xdr:col>31</xdr:col>
      <xdr:colOff>350044</xdr:colOff>
      <xdr:row>108</xdr:row>
      <xdr:rowOff>134408</xdr:rowOff>
    </xdr:to>
    <xdr:sp macro="" textlink="">
      <xdr:nvSpPr>
        <xdr:cNvPr id="6" name="TextBox 5"/>
        <xdr:cNvSpPr txBox="1"/>
      </xdr:nvSpPr>
      <xdr:spPr>
        <a:xfrm>
          <a:off x="20323969" y="13323093"/>
          <a:ext cx="10410825" cy="21703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2. </a:t>
          </a:r>
          <a:r>
            <a:rPr lang="th-TH" sz="1100" b="1">
              <a:solidFill>
                <a:schemeClr val="dk1"/>
              </a:solidFill>
              <a:latin typeface="+mn-lt"/>
              <a:ea typeface="+mn-ea"/>
              <a:cs typeface="+mn-cs"/>
            </a:rPr>
            <a:t>อัตราการครองเตียง(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Bed Occupancy Rate)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เป็นการแสดงร้อยละของการใช้เตียงทั้งหมดของสถานบริการสุขภาพ ในช่วงวเลามี่กำหนด ทั้งนี้จะใช้เตียงจริง แต่ไม่รวมถึงเตียง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observe,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เตียงคลอด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, clip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เด็ก หรือเตียงเสริมที่ไม่ได้ใช้เป็นการถาวร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สูตรการคำนวณ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 =                 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  </a:t>
          </a:r>
          <a:r>
            <a:rPr lang="th-TH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จำนวนวันผู้ป่วยใน ช่วงเวลาที่กำหนด 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x 100   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                                                 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จำนวนเตียง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x 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จำนวนวัน ในช่วงเวลาเดียวกัน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                                                     *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จำนวนวันเป็นวันเฉลี่ยของเดือน (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365/12 = 30.4167)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</a:t>
          </a:r>
          <a:r>
            <a:rPr lang="th-TH" sz="1100" b="1">
              <a:solidFill>
                <a:schemeClr val="dk1"/>
              </a:solidFill>
              <a:latin typeface="+mn-lt"/>
              <a:ea typeface="+mn-ea"/>
              <a:cs typeface="+mn-cs"/>
            </a:rPr>
            <a:t>การแปลผล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เป็นการประเมินประสิทธิภาพของการใช้ทรัพยาการในการบริการผู้ป่วยในสถานบริการสุขภาพ การใช้ประโยชน์จากเตียงผู้ป่วยในสถานบริการสุขภาพ เป็นตัวบ่งชี้ถึงการใช้ทรัพยาการอื่น ๆ ในสถาบริการสุขภาพว่ามีความคุ้มค่ากับการลงทุนไปในภาพรวมอย่างคราว ๆ ได้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b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ค่า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&gt; 120 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หมายถึง ผู้ป่วยมีเตียงไม่เพียงพอ แออัด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ค่า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80 - 100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มีความเหมาะสม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       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ค่า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&lt; 80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หมายถึง ใช้เตียงไม่คุ้มค่า ต้องปรับระบบการให้บริการ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h-TH" sz="1100"/>
        </a:p>
      </xdr:txBody>
    </xdr:sp>
    <xdr:clientData/>
  </xdr:twoCellAnchor>
  <xdr:twoCellAnchor>
    <xdr:from>
      <xdr:col>0</xdr:col>
      <xdr:colOff>41670</xdr:colOff>
      <xdr:row>50</xdr:row>
      <xdr:rowOff>69055</xdr:rowOff>
    </xdr:from>
    <xdr:to>
      <xdr:col>46</xdr:col>
      <xdr:colOff>619124</xdr:colOff>
      <xdr:row>74</xdr:row>
      <xdr:rowOff>35717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338667</xdr:colOff>
      <xdr:row>0</xdr:row>
      <xdr:rowOff>152399</xdr:rowOff>
    </xdr:from>
    <xdr:to>
      <xdr:col>16</xdr:col>
      <xdr:colOff>324556</xdr:colOff>
      <xdr:row>15</xdr:row>
      <xdr:rowOff>243416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0.69171</cdr:x>
      <cdr:y>0.14401</cdr:y>
    </cdr:from>
    <cdr:to>
      <cdr:x>0.69238</cdr:x>
      <cdr:y>0.82605</cdr:y>
    </cdr:to>
    <cdr:cxnSp macro="">
      <cdr:nvCxnSpPr>
        <cdr:cNvPr id="3" name="ตัวเชื่อมต่อตรง 2"/>
        <cdr:cNvCxnSpPr/>
      </cdr:nvCxnSpPr>
      <cdr:spPr>
        <a:xfrm xmlns:a="http://schemas.openxmlformats.org/drawingml/2006/main">
          <a:off x="5086350" y="679450"/>
          <a:ext cx="4920" cy="321789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92D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0.16567</cdr:x>
      <cdr:y>0.54232</cdr:y>
    </cdr:from>
    <cdr:to>
      <cdr:x>0.95746</cdr:x>
      <cdr:y>0.54232</cdr:y>
    </cdr:to>
    <cdr:cxnSp macro="">
      <cdr:nvCxnSpPr>
        <cdr:cNvPr id="5" name="ตัวเชื่อมต่อตรง 4"/>
        <cdr:cNvCxnSpPr/>
      </cdr:nvCxnSpPr>
      <cdr:spPr>
        <a:xfrm xmlns:a="http://schemas.openxmlformats.org/drawingml/2006/main">
          <a:off x="1218237" y="2558674"/>
          <a:ext cx="582228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75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0.16658</cdr:x>
      <cdr:y>0.31417</cdr:y>
    </cdr:from>
    <cdr:to>
      <cdr:x>0.95837</cdr:x>
      <cdr:y>0.31417</cdr:y>
    </cdr:to>
    <cdr:cxnSp macro="">
      <cdr:nvCxnSpPr>
        <cdr:cNvPr id="7" name="ตัวเชื่อมต่อตรง 6"/>
        <cdr:cNvCxnSpPr/>
      </cdr:nvCxnSpPr>
      <cdr:spPr>
        <a:xfrm xmlns:a="http://schemas.openxmlformats.org/drawingml/2006/main">
          <a:off x="1232905" y="1550322"/>
          <a:ext cx="5860258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75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0.06762</cdr:y>
    </cdr:from>
    <cdr:to>
      <cdr:x>0.31591</cdr:x>
      <cdr:y>0.12851</cdr:y>
    </cdr:to>
    <cdr:sp macro="" textlink="">
      <cdr:nvSpPr>
        <cdr:cNvPr id="8" name="TextBox 19"/>
        <cdr:cNvSpPr txBox="1"/>
      </cdr:nvSpPr>
      <cdr:spPr>
        <a:xfrm xmlns:a="http://schemas.openxmlformats.org/drawingml/2006/main">
          <a:off x="0" y="319019"/>
          <a:ext cx="2323005" cy="2872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800" dirty="0" smtClean="0">
              <a:solidFill>
                <a:srgbClr val="0000FF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(ค่าเฉลี่ย </a:t>
          </a:r>
          <a:r>
            <a:rPr lang="th-TH" sz="800" dirty="0" err="1" smtClean="0">
              <a:solidFill>
                <a:srgbClr val="0000FF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รพช.</a:t>
          </a:r>
          <a:r>
            <a:rPr lang="th-TH" sz="800" dirty="0" smtClean="0">
              <a:solidFill>
                <a:srgbClr val="0000FF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80-120,</a:t>
          </a:r>
          <a:r>
            <a:rPr lang="th-TH" sz="800" dirty="0" err="1" smtClean="0">
              <a:solidFill>
                <a:srgbClr val="0000FF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รพท.</a:t>
          </a:r>
          <a:r>
            <a:rPr lang="th-TH" sz="800" dirty="0" smtClean="0">
              <a:solidFill>
                <a:srgbClr val="0000FF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50-90)</a:t>
          </a:r>
          <a:endParaRPr lang="th-TH" sz="800" dirty="0">
            <a:solidFill>
              <a:srgbClr val="0000FF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cdr:txBody>
    </cdr:sp>
  </cdr:relSizeAnchor>
  <cdr:relSizeAnchor xmlns:cdr="http://schemas.openxmlformats.org/drawingml/2006/chartDrawing">
    <cdr:from>
      <cdr:x>0.23872</cdr:x>
      <cdr:y>0.17988</cdr:y>
    </cdr:from>
    <cdr:to>
      <cdr:x>0.54735</cdr:x>
      <cdr:y>0.33806</cdr:y>
    </cdr:to>
    <cdr:sp macro="" textlink="">
      <cdr:nvSpPr>
        <cdr:cNvPr id="9" name="TextBox 4"/>
        <cdr:cNvSpPr txBox="1"/>
      </cdr:nvSpPr>
      <cdr:spPr>
        <a:xfrm xmlns:a="http://schemas.openxmlformats.org/drawingml/2006/main">
          <a:off x="1712931" y="668203"/>
          <a:ext cx="2214563" cy="587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พื้นที่ส่วนที่ 2</a:t>
          </a:r>
        </a:p>
        <a:p xmlns:a="http://schemas.openxmlformats.org/drawingml/2006/main">
          <a:pPr algn="l"/>
          <a:r>
            <a:rPr lang="th-TH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มีการรับ</a:t>
          </a:r>
          <a:r>
            <a:rPr lang="en-US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admit</a:t>
          </a:r>
          <a:r>
            <a:rPr lang="th-TH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บ่อยครั้ง/อาการไม่รุนแรงหรือเพื่อ</a:t>
          </a:r>
          <a:r>
            <a:rPr lang="en-US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observe</a:t>
          </a:r>
          <a:endParaRPr lang="th-TH" sz="800" b="1" dirty="0" smtClean="0">
            <a:solidFill>
              <a:srgbClr val="7030A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 xmlns:a="http://schemas.openxmlformats.org/drawingml/2006/main">
          <a:pPr algn="l"/>
          <a:endParaRPr lang="th-TH" sz="800" b="1" dirty="0">
            <a:solidFill>
              <a:srgbClr val="7030A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cdr:txBody>
    </cdr:sp>
  </cdr:relSizeAnchor>
  <cdr:relSizeAnchor xmlns:cdr="http://schemas.openxmlformats.org/drawingml/2006/chartDrawing">
    <cdr:from>
      <cdr:x>0.18484</cdr:x>
      <cdr:y>0.48025</cdr:y>
    </cdr:from>
    <cdr:to>
      <cdr:x>0.3534</cdr:x>
      <cdr:y>0.6051</cdr:y>
    </cdr:to>
    <cdr:sp macro="" textlink="">
      <cdr:nvSpPr>
        <cdr:cNvPr id="10" name="TextBox 4"/>
        <cdr:cNvSpPr txBox="1"/>
      </cdr:nvSpPr>
      <cdr:spPr>
        <a:xfrm xmlns:a="http://schemas.openxmlformats.org/drawingml/2006/main">
          <a:off x="1362550" y="2253324"/>
          <a:ext cx="1242564" cy="5857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พื้นที่ส่วนที่ 1</a:t>
          </a:r>
        </a:p>
        <a:p xmlns:a="http://schemas.openxmlformats.org/drawingml/2006/main">
          <a:r>
            <a:rPr lang="th-TH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มีเตียงมากเกินจำเป็นและมีความต้องการในการเข้ารักษาตัวต่ำ</a:t>
          </a:r>
          <a:endParaRPr lang="th-TH" sz="800" b="1" dirty="0">
            <a:solidFill>
              <a:srgbClr val="7030A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cdr:txBody>
    </cdr:sp>
  </cdr:relSizeAnchor>
  <cdr:relSizeAnchor xmlns:cdr="http://schemas.openxmlformats.org/drawingml/2006/chartDrawing">
    <cdr:from>
      <cdr:x>0.66684</cdr:x>
      <cdr:y>0.18401</cdr:y>
    </cdr:from>
    <cdr:to>
      <cdr:x>0.84605</cdr:x>
      <cdr:y>0.27552</cdr:y>
    </cdr:to>
    <cdr:sp macro="" textlink="">
      <cdr:nvSpPr>
        <cdr:cNvPr id="11" name="TextBox 4"/>
        <cdr:cNvSpPr txBox="1"/>
      </cdr:nvSpPr>
      <cdr:spPr>
        <a:xfrm xmlns:a="http://schemas.openxmlformats.org/drawingml/2006/main">
          <a:off x="4903498" y="868147"/>
          <a:ext cx="1317726" cy="43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พื้นที่ส่วนที่ 3</a:t>
          </a:r>
        </a:p>
        <a:p xmlns:a="http://schemas.openxmlformats.org/drawingml/2006/main">
          <a:pPr algn="ctr"/>
          <a:r>
            <a:rPr lang="th-TH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บริหารเตียงผู้ป่วยดี</a:t>
          </a:r>
          <a:endParaRPr lang="th-TH" sz="800" b="1" dirty="0">
            <a:solidFill>
              <a:srgbClr val="7030A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cdr:txBody>
    </cdr:sp>
  </cdr:relSizeAnchor>
  <cdr:relSizeAnchor xmlns:cdr="http://schemas.openxmlformats.org/drawingml/2006/chartDrawing">
    <cdr:from>
      <cdr:x>0.69959</cdr:x>
      <cdr:y>0.3712</cdr:y>
    </cdr:from>
    <cdr:to>
      <cdr:x>0.84532</cdr:x>
      <cdr:y>0.52199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5284014" y="1915531"/>
          <a:ext cx="1100694" cy="7781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พื้นที่ส่วนที่ 4</a:t>
          </a:r>
        </a:p>
        <a:p xmlns:a="http://schemas.openxmlformats.org/drawingml/2006/main">
          <a:r>
            <a:rPr lang="th-TH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มีสัดส่วนผู้ป่วยหนักสูง/ผู้ป่วยเรื้อรังหรือเข้าพักเป็นผู้ป่วยโดยไม่จำเป็น</a:t>
          </a:r>
          <a:endParaRPr lang="th-TH" sz="800" b="1" dirty="0">
            <a:solidFill>
              <a:srgbClr val="7030A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cdr:txBody>
    </cdr:sp>
  </cdr:relSizeAnchor>
  <cdr:relSizeAnchor xmlns:cdr="http://schemas.openxmlformats.org/drawingml/2006/chartDrawing">
    <cdr:from>
      <cdr:x>0.82383</cdr:x>
      <cdr:y>0.14132</cdr:y>
    </cdr:from>
    <cdr:to>
      <cdr:x>0.8245</cdr:x>
      <cdr:y>0.82336</cdr:y>
    </cdr:to>
    <cdr:cxnSp macro="">
      <cdr:nvCxnSpPr>
        <cdr:cNvPr id="21" name="ตัวเชื่อมต่อตรง 20"/>
        <cdr:cNvCxnSpPr/>
      </cdr:nvCxnSpPr>
      <cdr:spPr>
        <a:xfrm xmlns:a="http://schemas.openxmlformats.org/drawingml/2006/main">
          <a:off x="6057900" y="666750"/>
          <a:ext cx="4920" cy="321789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92D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0.16581</cdr:x>
      <cdr:y>0.37147</cdr:y>
    </cdr:from>
    <cdr:to>
      <cdr:x>0.9576</cdr:x>
      <cdr:y>0.37147</cdr:y>
    </cdr:to>
    <cdr:cxnSp macro="">
      <cdr:nvCxnSpPr>
        <cdr:cNvPr id="19" name="ตัวเชื่อมต่อตรง 18"/>
        <cdr:cNvCxnSpPr/>
      </cdr:nvCxnSpPr>
      <cdr:spPr>
        <a:xfrm xmlns:a="http://schemas.openxmlformats.org/drawingml/2006/main">
          <a:off x="1227238" y="1833056"/>
          <a:ext cx="5860258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75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T" refreshedDate="45120.457127430556" createdVersion="6" refreshedVersion="6" minRefreshableVersion="3" recordCount="16">
  <cacheSource type="worksheet">
    <worksheetSource ref="A2:P18" sheet="อัตราใช้เตียง(จริง)"/>
  </cacheSource>
  <cacheFields count="16">
    <cacheField name="หน่วยบริการ" numFmtId="0">
      <sharedItems count="16">
        <s v="พระนครศรีอยุธยา,รพศ."/>
        <s v="เสนา,รพท."/>
        <s v="ท่าเรือ,รพช."/>
        <s v="สมเด็จพระสังฆราช(นครหลวง),รพช."/>
        <s v="บางไทร,รพช."/>
        <s v="บางบาล,รพช."/>
        <s v="บางปะอิน,รพช."/>
        <s v="บางปะหัน,รพช."/>
        <s v="ผักไห่,รพช."/>
        <s v="ภาชี,รพช."/>
        <s v="ลาดบัวหลวง,รพช."/>
        <s v="วังน้อย,รพช."/>
        <s v="บางซ้าย,รพช."/>
        <s v="อุทัย,รพช."/>
        <s v="มหาราช,รพช."/>
        <s v="บ้านแพรก,รพช."/>
      </sharedItems>
    </cacheField>
    <cacheField name="ปี52" numFmtId="2">
      <sharedItems containsSemiMixedTypes="0" containsString="0" containsNumber="1" minValue="53.84" maxValue="116.37"/>
    </cacheField>
    <cacheField name="ปี53" numFmtId="2">
      <sharedItems containsSemiMixedTypes="0" containsString="0" containsNumber="1" minValue="38.700000000000003" maxValue="120.33"/>
    </cacheField>
    <cacheField name="ปี54" numFmtId="2">
      <sharedItems containsSemiMixedTypes="0" containsString="0" containsNumber="1" minValue="36.83" maxValue="119.7"/>
    </cacheField>
    <cacheField name="ปี55" numFmtId="2">
      <sharedItems containsSemiMixedTypes="0" containsString="0" containsNumber="1" minValue="46.63" maxValue="116"/>
    </cacheField>
    <cacheField name="ปี56" numFmtId="2">
      <sharedItems containsSemiMixedTypes="0" containsString="0" containsNumber="1" minValue="50.27" maxValue="102.33"/>
    </cacheField>
    <cacheField name="ปี57" numFmtId="2">
      <sharedItems containsSemiMixedTypes="0" containsString="0" containsNumber="1" minValue="49.214285714285715" maxValue="106.4"/>
    </cacheField>
    <cacheField name="ปี58" numFmtId="2">
      <sharedItems containsSemiMixedTypes="0" containsString="0" containsNumber="1" minValue="40" maxValue="98.6"/>
    </cacheField>
    <cacheField name="ปี59" numFmtId="2">
      <sharedItems containsSemiMixedTypes="0" containsString="0" containsNumber="1" minValue="38.729999999999997" maxValue="104.1"/>
    </cacheField>
    <cacheField name="ปี60" numFmtId="0">
      <sharedItems containsSemiMixedTypes="0" containsString="0" containsNumber="1" minValue="34.270000000000003" maxValue="103.67"/>
    </cacheField>
    <cacheField name="ปี61" numFmtId="0">
      <sharedItems containsSemiMixedTypes="0" containsString="0" containsNumber="1" minValue="48.666666666666664" maxValue="106.7"/>
    </cacheField>
    <cacheField name="ปี62" numFmtId="2">
      <sharedItems containsSemiMixedTypes="0" containsString="0" containsNumber="1" minValue="45.1" maxValue="100.37"/>
    </cacheField>
    <cacheField name="ปี63" numFmtId="2">
      <sharedItems containsSemiMixedTypes="0" containsString="0" containsNumber="1" minValue="28.58" maxValue="83.97"/>
    </cacheField>
    <cacheField name="ปี64" numFmtId="2">
      <sharedItems containsSemiMixedTypes="0" containsString="0" containsNumber="1" minValue="32.54" maxValue="213.97"/>
    </cacheField>
    <cacheField name="ปี65" numFmtId="2">
      <sharedItems containsSemiMixedTypes="0" containsString="0" containsNumber="1" minValue="35.033333333333331" maxValue="144.73333333333332"/>
    </cacheField>
    <cacheField name="ปี66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T" refreshedDate="45120.457558101851" createdVersion="6" refreshedVersion="6" minRefreshableVersion="3" recordCount="16">
  <cacheSource type="worksheet">
    <worksheetSource ref="A3:O19" sheet="อัตราครองเตียง(จริง)"/>
  </cacheSource>
  <cacheFields count="15">
    <cacheField name="หน่วยบริการ" numFmtId="0">
      <sharedItems count="16">
        <s v="พระนครศรีอยุธยา,รพศ."/>
        <s v="เสนา,รพท."/>
        <s v="ท่าเรือ,รพช."/>
        <s v="สมเด็จพระสังฆราช(นครหลวง),รพช."/>
        <s v="บางไทร,รพช."/>
        <s v="บางบาล,รพช."/>
        <s v="บางปะอิน,รพช."/>
        <s v="บางปะหัน,รพช."/>
        <s v="ผักไห่,รพช."/>
        <s v="ภาชี,รพช."/>
        <s v="ลาดบัวหลวง,รพช."/>
        <s v="วังน้อย,รพช."/>
        <s v="บางซ้าย,รพช."/>
        <s v="อุทัย,รพช."/>
        <s v="มหาราช,รพช."/>
        <s v="บ้านแพรก,รพช."/>
      </sharedItems>
    </cacheField>
    <cacheField name="ปี52" numFmtId="2">
      <sharedItems containsSemiMixedTypes="0" containsString="0" containsNumber="1" minValue="43.79" maxValue="107.83"/>
    </cacheField>
    <cacheField name="ปี53" numFmtId="2">
      <sharedItems containsSemiMixedTypes="0" containsString="0" containsNumber="1" minValue="32.36" maxValue="115.64"/>
    </cacheField>
    <cacheField name="ปี54" numFmtId="2">
      <sharedItems containsSemiMixedTypes="0" containsString="0" containsNumber="1" minValue="29.59" maxValue="99.1"/>
    </cacheField>
    <cacheField name="ปี55" numFmtId="2">
      <sharedItems containsSemiMixedTypes="0" containsString="0" containsNumber="1" minValue="38.299999999999997" maxValue="114.37"/>
    </cacheField>
    <cacheField name="ปี56" numFmtId="2">
      <sharedItems containsSemiMixedTypes="0" containsString="0" containsNumber="1" minValue="42.98" maxValue="95.92"/>
    </cacheField>
    <cacheField name="ปี57" numFmtId="2">
      <sharedItems containsSemiMixedTypes="0" containsString="0" containsNumber="1" minValue="43.559718969555036" maxValue="99.04371584699453"/>
    </cacheField>
    <cacheField name="ปี58" numFmtId="2">
      <sharedItems containsSemiMixedTypes="0" containsString="0" containsNumber="1" minValue="34.83" maxValue="94.14"/>
    </cacheField>
    <cacheField name="ปี59" numFmtId="0">
      <sharedItems containsSemiMixedTypes="0" containsString="0" containsNumber="1" minValue="34.229999999999997" maxValue="96.52"/>
    </cacheField>
    <cacheField name="ปี60" numFmtId="0">
      <sharedItems containsSemiMixedTypes="0" containsString="0" containsNumber="1" minValue="32.78" maxValue="116.88"/>
    </cacheField>
    <cacheField name="ปี61" numFmtId="0">
      <sharedItems containsSemiMixedTypes="0" containsString="0" containsNumber="1" minValue="41.67" maxValue="112.9"/>
    </cacheField>
    <cacheField name="ปี62" numFmtId="0">
      <sharedItems containsSemiMixedTypes="0" containsString="0" containsNumber="1" minValue="37.14" maxValue="102.08"/>
    </cacheField>
    <cacheField name="ปี63" numFmtId="0">
      <sharedItems containsSemiMixedTypes="0" containsString="0" containsNumber="1" minValue="30.79" maxValue="86.16"/>
    </cacheField>
    <cacheField name="ปี64" numFmtId="0">
      <sharedItems containsSemiMixedTypes="0" containsString="0" containsNumber="1" minValue="72.89" maxValue="417.47"/>
    </cacheField>
    <cacheField name="ปี65" numFmtId="0">
      <sharedItems containsSemiMixedTypes="0" containsString="0" containsNumber="1" minValue="45.83" maxValue="301.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IT" refreshedDate="45121.575424768518" createdVersion="6" refreshedVersion="6" minRefreshableVersion="3" recordCount="16">
  <cacheSource type="worksheet">
    <worksheetSource ref="C3:R19" sheet="CMI"/>
  </cacheSource>
  <cacheFields count="16">
    <cacheField name="หน่วยบริการ" numFmtId="2">
      <sharedItems count="16">
        <s v="พระนครศรีอยุธยา,รพศ."/>
        <s v="เสนา,รพท."/>
        <s v="ท่าเรือ,รพช."/>
        <s v="สมเด็จพระสังฆราช(นครหลวง),รพช."/>
        <s v="บางไทร,รพช."/>
        <s v="บางบาล,รพช."/>
        <s v="บางปะอิน,รพช."/>
        <s v="บางปะหัน,รพช."/>
        <s v="ผักไห่,รพช."/>
        <s v="ภาชี,รพช."/>
        <s v="ลาดบัวหลวง,รพช."/>
        <s v="วังน้อย,รพช."/>
        <s v="บางซ้าย,รพช."/>
        <s v="อุทัย,รพช."/>
        <s v="มหาราช,รพช."/>
        <s v="บ้านแพรก,รพช."/>
      </sharedItems>
    </cacheField>
    <cacheField name="ปี52" numFmtId="2">
      <sharedItems containsSemiMixedTypes="0" containsString="0" containsNumber="1" minValue="0.47839999999999999" maxValue="1.5262"/>
    </cacheField>
    <cacheField name="ปี53" numFmtId="2">
      <sharedItems containsSemiMixedTypes="0" containsString="0" containsNumber="1" minValue="0.51141954285714275" maxValue="1.4309418563020422"/>
    </cacheField>
    <cacheField name="ปี54" numFmtId="2">
      <sharedItems containsSemiMixedTypes="0" containsString="0" containsNumber="1" minValue="0.49236007714561236" maxValue="1.3946147978882675"/>
    </cacheField>
    <cacheField name="ปี55" numFmtId="2">
      <sharedItems containsSemiMixedTypes="0" containsString="0" containsNumber="1" minValue="0.49824161147902868" maxValue="1.3621824790702604"/>
    </cacheField>
    <cacheField name="ปี56" numFmtId="2">
      <sharedItems containsSemiMixedTypes="0" containsString="0" containsNumber="1" minValue="0.46857563909774436" maxValue="1.4482902259853669"/>
    </cacheField>
    <cacheField name="ปี57" numFmtId="2">
      <sharedItems containsSemiMixedTypes="0" containsString="0" containsNumber="1" minValue="6.3029333000000007E-2" maxValue="1.32"/>
    </cacheField>
    <cacheField name="ปี58" numFmtId="2">
      <sharedItems containsSemiMixedTypes="0" containsString="0" containsNumber="1" minValue="0.56554345549738216" maxValue="1.5089477327805192"/>
    </cacheField>
    <cacheField name="ปี59" numFmtId="2">
      <sharedItems containsSemiMixedTypes="0" containsString="0" containsNumber="1" minValue="0.53464484679665747" maxValue="1.4614125269854064"/>
    </cacheField>
    <cacheField name="ปี60" numFmtId="2">
      <sharedItems containsSemiMixedTypes="0" containsString="0" containsNumber="1" minValue="0.59997634173055858" maxValue="1.5173704344450916"/>
    </cacheField>
    <cacheField name="ปี61" numFmtId="2">
      <sharedItems containsSemiMixedTypes="0" containsString="0" containsNumber="1" minValue="0.57110000000000005" maxValue="1.6375999999999999"/>
    </cacheField>
    <cacheField name="ปี62" numFmtId="2">
      <sharedItems containsSemiMixedTypes="0" containsString="0" containsNumber="1" minValue="0.57320000000000004" maxValue="1.7516"/>
    </cacheField>
    <cacheField name="ปี63" numFmtId="2">
      <sharedItems containsSemiMixedTypes="0" containsString="0" containsNumber="1" minValue="0.59279999999999999" maxValue="1.7524999999999999"/>
    </cacheField>
    <cacheField name="ปี64" numFmtId="2">
      <sharedItems containsSemiMixedTypes="0" containsString="0" containsNumber="1" minValue="0.625" maxValue="1.5879000000000001"/>
    </cacheField>
    <cacheField name="ปี65" numFmtId="2">
      <sharedItems containsSemiMixedTypes="0" containsString="0" containsNumber="1" minValue="0.61939999999999995" maxValue="1.546"/>
    </cacheField>
    <cacheField name="ปี66" numFmtId="2">
      <sharedItems containsSemiMixedTypes="0" containsString="0" containsNumber="1" minValue="0.60340000000000005" maxValue="1.81119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n v="62.87"/>
    <n v="64.81"/>
    <n v="66.459999999999994"/>
    <n v="49.3"/>
    <n v="58.72"/>
    <n v="51.921052631578945"/>
    <n v="64.38"/>
    <n v="65.8"/>
    <n v="68.83"/>
    <n v="65.984732824427482"/>
    <n v="62.195999999999998"/>
    <n v="55.18"/>
    <n v="63.29"/>
    <n v="57.449090909090906"/>
    <m/>
  </r>
  <r>
    <x v="1"/>
    <n v="53.84"/>
    <n v="58.58"/>
    <n v="61.44"/>
    <n v="61.71"/>
    <n v="53.09"/>
    <n v="56.663366336633665"/>
    <n v="63.79"/>
    <n v="56.75"/>
    <n v="60.4"/>
    <n v="67.988888888888894"/>
    <n v="65.075999999999993"/>
    <n v="55.88"/>
    <n v="67.14"/>
    <n v="62.14903846153846"/>
    <m/>
  </r>
  <r>
    <x v="2"/>
    <n v="80.03"/>
    <n v="90.13"/>
    <n v="85.53"/>
    <n v="92.03"/>
    <n v="90.07"/>
    <n v="94.36666666666666"/>
    <n v="64.17"/>
    <n v="90.8"/>
    <n v="87.73"/>
    <n v="91.466666666666669"/>
    <n v="91.13"/>
    <n v="83.97"/>
    <n v="124.63"/>
    <n v="115.5"/>
    <m/>
  </r>
  <r>
    <x v="3"/>
    <n v="71.900000000000006"/>
    <n v="85.13"/>
    <n v="105.27"/>
    <n v="116"/>
    <n v="66.94"/>
    <n v="67.805555555555557"/>
    <n v="73.92"/>
    <n v="56.64"/>
    <n v="70.13"/>
    <n v="52.711111111111109"/>
    <n v="51.23"/>
    <n v="55.06"/>
    <n v="142.58000000000001"/>
    <n v="138.44999999999999"/>
    <m/>
  </r>
  <r>
    <x v="4"/>
    <n v="55.37"/>
    <n v="55.33"/>
    <n v="60.33"/>
    <n v="56.43"/>
    <n v="52.5"/>
    <n v="57.805555555555557"/>
    <n v="57.03"/>
    <n v="61.77"/>
    <n v="71.23"/>
    <n v="83.466666666666669"/>
    <n v="80.83"/>
    <n v="54.57"/>
    <n v="105.7"/>
    <n v="57.375"/>
    <m/>
  </r>
  <r>
    <x v="5"/>
    <n v="59.07"/>
    <n v="38.700000000000003"/>
    <n v="36.83"/>
    <n v="46.63"/>
    <n v="52.04"/>
    <n v="49.214285714285715"/>
    <n v="41.96"/>
    <n v="38.729999999999997"/>
    <n v="34.270000000000003"/>
    <n v="48.666666666666664"/>
    <n v="45.1"/>
    <n v="40.729999999999997"/>
    <n v="77.42"/>
    <n v="53.92307692307692"/>
    <m/>
  </r>
  <r>
    <x v="6"/>
    <n v="66.75"/>
    <n v="75.33"/>
    <n v="83.52"/>
    <n v="80.180000000000007"/>
    <n v="102.33"/>
    <n v="106.4"/>
    <n v="98.6"/>
    <n v="79.849999999999994"/>
    <n v="103.67"/>
    <n v="96.683333333333337"/>
    <n v="100.37"/>
    <n v="76.260000000000005"/>
    <n v="136.08000000000001"/>
    <n v="100.07777777777778"/>
    <m/>
  </r>
  <r>
    <x v="7"/>
    <n v="71.3"/>
    <n v="76.47"/>
    <n v="80.97"/>
    <n v="72.3"/>
    <n v="59.19"/>
    <n v="61.361111111111114"/>
    <n v="52.17"/>
    <n v="64.47"/>
    <n v="81.400000000000006"/>
    <n v="84.533333333333331"/>
    <n v="90.53"/>
    <n v="66.03"/>
    <n v="96.69"/>
    <n v="118.8"/>
    <m/>
  </r>
  <r>
    <x v="8"/>
    <n v="75.5"/>
    <n v="76.47"/>
    <n v="108.17"/>
    <n v="91.2"/>
    <n v="72.83"/>
    <n v="76.3"/>
    <n v="73.73"/>
    <n v="72"/>
    <n v="63.61"/>
    <n v="72.733333333333334"/>
    <n v="62.64"/>
    <n v="59.06"/>
    <n v="103.29"/>
    <n v="105.58064516129032"/>
    <m/>
  </r>
  <r>
    <x v="9"/>
    <n v="107.87"/>
    <n v="103.5"/>
    <n v="86.83"/>
    <n v="87.03"/>
    <n v="58.11"/>
    <n v="66.913043478260875"/>
    <n v="62.85"/>
    <n v="85.27"/>
    <n v="80.73"/>
    <n v="57.217391304347828"/>
    <n v="78.23"/>
    <n v="51.35"/>
    <n v="75.040000000000006"/>
    <n v="86.804347826086953"/>
    <m/>
  </r>
  <r>
    <x v="10"/>
    <n v="79.37"/>
    <n v="77.23"/>
    <n v="75.37"/>
    <n v="79.77"/>
    <n v="73.53"/>
    <n v="64.766666666666666"/>
    <n v="55.53"/>
    <n v="60.41"/>
    <n v="60.87"/>
    <n v="65.400000000000006"/>
    <n v="63.03"/>
    <n v="28.78"/>
    <n v="85.18"/>
    <n v="70.05"/>
    <m/>
  </r>
  <r>
    <x v="11"/>
    <n v="116.37"/>
    <n v="120.33"/>
    <n v="119.7"/>
    <n v="101"/>
    <n v="77.56"/>
    <n v="81.692307692307693"/>
    <n v="75.62"/>
    <n v="64.16"/>
    <n v="59.03"/>
    <n v="94.391304347826093"/>
    <n v="62.5"/>
    <n v="52.27"/>
    <n v="131.75"/>
    <n v="35.033333333333331"/>
    <m/>
  </r>
  <r>
    <x v="12"/>
    <n v="96"/>
    <n v="87.6"/>
    <n v="103.7"/>
    <n v="90.6"/>
    <n v="65.7"/>
    <n v="60.7"/>
    <n v="61.1"/>
    <n v="71.8"/>
    <n v="55.5"/>
    <n v="51.1"/>
    <n v="67"/>
    <n v="53.9"/>
    <n v="93.1"/>
    <n v="120"/>
    <m/>
  </r>
  <r>
    <x v="13"/>
    <n v="81.33"/>
    <n v="89.87"/>
    <n v="91.07"/>
    <n v="84.7"/>
    <n v="81.45"/>
    <n v="74.870967741935488"/>
    <n v="73.94"/>
    <n v="70.900000000000006"/>
    <n v="68.77"/>
    <n v="81.666666666666671"/>
    <n v="67.48"/>
    <n v="69.97"/>
    <n v="213.97"/>
    <n v="144.73333333333332"/>
    <m/>
  </r>
  <r>
    <x v="14"/>
    <n v="85.9"/>
    <n v="87.5"/>
    <n v="106.1"/>
    <n v="96"/>
    <n v="50.27"/>
    <n v="50"/>
    <n v="40"/>
    <n v="104.1"/>
    <n v="97.7"/>
    <n v="106.7"/>
    <n v="90.4"/>
    <n v="38.54"/>
    <n v="77.540000000000006"/>
    <n v="72.708333333333329"/>
    <m/>
  </r>
  <r>
    <x v="15"/>
    <n v="84.5"/>
    <n v="94.7"/>
    <n v="87.9"/>
    <n v="106.4"/>
    <n v="86.07"/>
    <n v="80.928571428571431"/>
    <n v="56.93"/>
    <n v="81.900000000000006"/>
    <n v="101.8"/>
    <n v="93.7"/>
    <n v="82.7"/>
    <n v="28.58"/>
    <n v="32.54"/>
    <n v="38.916666666666664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">
  <r>
    <x v="0"/>
    <n v="90.8"/>
    <n v="93.48"/>
    <n v="97.23"/>
    <n v="71.58"/>
    <n v="87.58"/>
    <n v="85.41"/>
    <n v="94.14"/>
    <n v="96.52"/>
    <n v="102.62"/>
    <n v="97.14"/>
    <n v="94.78"/>
    <n v="86.16"/>
    <n v="132.43"/>
    <n v="99.41"/>
  </r>
  <r>
    <x v="1"/>
    <n v="76.010000000000005"/>
    <n v="89.59"/>
    <n v="92.24"/>
    <n v="92.52"/>
    <n v="81.67"/>
    <n v="83.0871611751339"/>
    <n v="78.209999999999994"/>
    <n v="82.89"/>
    <n v="85.88"/>
    <n v="90.24"/>
    <n v="89.26"/>
    <n v="74.75"/>
    <n v="114.94"/>
    <n v="97.7"/>
  </r>
  <r>
    <x v="2"/>
    <n v="70.41"/>
    <n v="79.56"/>
    <n v="73.64"/>
    <n v="82.82"/>
    <n v="76.489999999999995"/>
    <n v="84.016393442622956"/>
    <n v="53.05"/>
    <n v="74.59"/>
    <n v="72.67"/>
    <n v="73.62"/>
    <n v="79.099999999999994"/>
    <n v="81.180000000000007"/>
    <n v="275.3"/>
    <n v="243.42"/>
  </r>
  <r>
    <x v="3"/>
    <n v="66.41"/>
    <n v="86.56"/>
    <n v="97.84"/>
    <n v="110.51"/>
    <n v="72.849999999999994"/>
    <n v="67.759562841530055"/>
    <n v="65.66"/>
    <n v="55.29"/>
    <n v="69.47"/>
    <n v="51.35"/>
    <n v="49.21"/>
    <n v="55.73"/>
    <n v="196.89"/>
    <n v="293.35000000000002"/>
  </r>
  <r>
    <x v="4"/>
    <n v="43.79"/>
    <n v="47.35"/>
    <n v="56.18"/>
    <n v="57.93"/>
    <n v="58.12"/>
    <n v="54.834547662416512"/>
    <n v="46.83"/>
    <n v="57.55"/>
    <n v="67.09"/>
    <n v="75.27"/>
    <n v="70.989999999999995"/>
    <n v="45.12"/>
    <n v="196.46"/>
    <n v="108.36"/>
  </r>
  <r>
    <x v="5"/>
    <n v="54.3"/>
    <n v="32.36"/>
    <n v="29.59"/>
    <n v="38.299999999999997"/>
    <n v="42.98"/>
    <n v="43.559718969555036"/>
    <n v="35.18"/>
    <n v="34.229999999999997"/>
    <n v="32.78"/>
    <n v="43.03"/>
    <n v="37.14"/>
    <n v="30.79"/>
    <n v="154.75"/>
    <n v="94.48"/>
  </r>
  <r>
    <x v="6"/>
    <n v="66.709999999999994"/>
    <n v="77.849999999999994"/>
    <n v="83.28"/>
    <n v="75.27"/>
    <n v="95.92"/>
    <n v="98.913934426229503"/>
    <n v="80.930000000000007"/>
    <n v="77.81"/>
    <n v="91.42"/>
    <n v="86"/>
    <n v="96.92"/>
    <n v="80.44"/>
    <n v="255.81"/>
    <n v="155.77000000000001"/>
  </r>
  <r>
    <x v="7"/>
    <n v="60.83"/>
    <n v="76.989999999999995"/>
    <n v="83.84"/>
    <n v="72"/>
    <n v="59.88"/>
    <n v="61.839708561020039"/>
    <n v="47.37"/>
    <n v="59.56"/>
    <n v="78.61"/>
    <n v="77.739999999999995"/>
    <n v="81.22"/>
    <n v="53.4"/>
    <n v="238.31"/>
    <n v="247.19"/>
  </r>
  <r>
    <x v="8"/>
    <n v="66.87"/>
    <n v="76.989999999999995"/>
    <n v="85.46"/>
    <n v="73.12"/>
    <n v="63.63"/>
    <n v="65.418943533697629"/>
    <n v="57.6"/>
    <n v="63.72"/>
    <n v="62.43"/>
    <n v="75.53"/>
    <n v="59.06"/>
    <n v="62.69"/>
    <n v="235.98"/>
    <n v="220.68"/>
  </r>
  <r>
    <x v="9"/>
    <n v="107.83"/>
    <n v="115.64"/>
    <n v="89.42"/>
    <n v="91.75"/>
    <n v="57.34"/>
    <n v="57.941316227132333"/>
    <n v="57.61"/>
    <n v="88.67"/>
    <n v="92.87"/>
    <n v="63.43"/>
    <n v="86.07"/>
    <n v="57.14"/>
    <n v="150.58000000000001"/>
    <n v="183.56"/>
  </r>
  <r>
    <x v="10"/>
    <n v="66.319999999999993"/>
    <n v="60.26"/>
    <n v="60.5"/>
    <n v="78.58"/>
    <n v="62.88"/>
    <n v="61.948998178506372"/>
    <n v="47.65"/>
    <n v="51.86"/>
    <n v="54.24"/>
    <n v="53.31"/>
    <n v="50.6"/>
    <n v="37.49"/>
    <n v="205.11"/>
    <n v="135.77000000000001"/>
  </r>
  <r>
    <x v="11"/>
    <n v="89.12"/>
    <n v="95.79"/>
    <n v="99.1"/>
    <n v="85.7"/>
    <n v="70.27"/>
    <n v="70.758021577693711"/>
    <n v="60.4"/>
    <n v="64.91"/>
    <n v="55.85"/>
    <n v="76.34"/>
    <n v="51.71"/>
    <n v="44.79"/>
    <n v="231.33"/>
    <n v="45.83"/>
  </r>
  <r>
    <x v="12"/>
    <n v="66.11"/>
    <n v="73.67"/>
    <n v="77.81"/>
    <n v="79.84"/>
    <n v="67.75"/>
    <n v="60.73770491803279"/>
    <n v="56.54"/>
    <n v="56.75"/>
    <n v="45.75"/>
    <n v="41.67"/>
    <n v="54.63"/>
    <n v="35.15"/>
    <n v="220.14"/>
    <n v="228.71"/>
  </r>
  <r>
    <x v="13"/>
    <n v="70.05"/>
    <n v="82.85"/>
    <n v="78.31"/>
    <n v="85.02"/>
    <n v="73.33"/>
    <n v="64.657147893530762"/>
    <n v="63.94"/>
    <n v="71.069999999999993"/>
    <n v="68.61"/>
    <n v="75.44"/>
    <n v="54.43"/>
    <n v="61.01"/>
    <n v="417.47"/>
    <n v="301.49"/>
  </r>
  <r>
    <x v="14"/>
    <n v="69.42"/>
    <n v="73.260000000000005"/>
    <n v="88.08"/>
    <n v="72.459999999999994"/>
    <n v="44.72"/>
    <n v="48.907103825136609"/>
    <n v="34.83"/>
    <n v="91.53"/>
    <n v="100.22"/>
    <n v="112.9"/>
    <n v="93.86"/>
    <n v="43.85"/>
    <n v="160.22999999999999"/>
    <n v="157.03"/>
  </r>
  <r>
    <x v="15"/>
    <n v="81.13"/>
    <n v="74.31"/>
    <n v="71.569999999999993"/>
    <n v="114.37"/>
    <n v="83.72"/>
    <n v="99.04371584699453"/>
    <n v="47.25"/>
    <n v="75.28"/>
    <n v="116.88"/>
    <n v="110.55"/>
    <n v="102.08"/>
    <n v="35.1"/>
    <n v="72.89"/>
    <n v="90.7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">
  <r>
    <x v="0"/>
    <n v="1.5262"/>
    <n v="1.4309418563020422"/>
    <n v="1.3946147978882675"/>
    <n v="1.3621824790702604"/>
    <n v="1.4482902259853669"/>
    <n v="1.32"/>
    <n v="1.5089477327805192"/>
    <n v="1.4614125269854064"/>
    <n v="1.5173704344450916"/>
    <n v="1.6375999999999999"/>
    <n v="1.7516"/>
    <n v="1.7524999999999999"/>
    <n v="1.5879000000000001"/>
    <n v="1.546"/>
    <n v="1.8111999999999999"/>
  </r>
  <r>
    <x v="1"/>
    <n v="1.0404"/>
    <n v="1.2425147375988497"/>
    <n v="1.3047955023923445"/>
    <n v="1.2981511835364774"/>
    <n v="1.1967185134518925"/>
    <n v="0.96817522899999997"/>
    <n v="1.1727388128331067"/>
    <n v="1.145030974057758"/>
    <n v="1.3401104672553348"/>
    <n v="1.2532000000000001"/>
    <n v="1.1966000000000001"/>
    <n v="1.272"/>
    <n v="1.1148"/>
    <n v="1.2749999999999999"/>
    <n v="1.4313"/>
  </r>
  <r>
    <x v="2"/>
    <n v="0.60909999999999997"/>
    <n v="0.6166609413417633"/>
    <n v="0.63018570942497454"/>
    <n v="0.56765799180327869"/>
    <n v="0.57121841549295771"/>
    <n v="0.649836882"/>
    <n v="0.7078253506493507"/>
    <n v="0.64141167400881072"/>
    <n v="0.6544254559270517"/>
    <n v="0.62019999999999997"/>
    <n v="0.67479999999999996"/>
    <n v="0.71540000000000004"/>
    <n v="0.79830000000000001"/>
    <n v="0.7732"/>
    <n v="0.96760000000000002"/>
  </r>
  <r>
    <x v="3"/>
    <n v="0.55679999999999996"/>
    <n v="0.60530188040616772"/>
    <n v="0.63643466502765822"/>
    <n v="0.65179776982378834"/>
    <n v="0.64760285714285726"/>
    <n v="6.3029333000000007E-2"/>
    <n v="0.69194043592634347"/>
    <n v="0.68269419380149077"/>
    <n v="0.72003312737642589"/>
    <n v="0.6593"/>
    <n v="0.70420000000000005"/>
    <n v="0.68610000000000004"/>
    <n v="0.65639999999999998"/>
    <n v="0.68820000000000003"/>
    <n v="0.73360000000000003"/>
  </r>
  <r>
    <x v="4"/>
    <n v="0.55089999999999995"/>
    <n v="0.56528438403701553"/>
    <n v="0.62317115902964959"/>
    <n v="0.61523908775981528"/>
    <n v="0.66070920372285435"/>
    <n v="0.50039326399999995"/>
    <n v="0.57250969313200206"/>
    <n v="0.58314519979242341"/>
    <n v="0.61866808610201207"/>
    <n v="0.60580000000000001"/>
    <n v="0.60319999999999996"/>
    <n v="0.67249999999999999"/>
    <n v="0.70679999999999998"/>
    <n v="0.72860000000000003"/>
    <n v="0.84970000000000001"/>
  </r>
  <r>
    <x v="5"/>
    <n v="0.58799999999999997"/>
    <n v="0.69050439105219552"/>
    <n v="0.58060026315789481"/>
    <n v="0.52712508662508661"/>
    <n v="0.59202488167680867"/>
    <n v="0.62926524800000005"/>
    <n v="0.59816672340425525"/>
    <n v="0.59519122203098096"/>
    <n v="0.64845797665369653"/>
    <n v="0.5998"/>
    <n v="0.57630000000000003"/>
    <n v="0.59279999999999999"/>
    <n v="0.63400000000000001"/>
    <n v="0.68259999999999998"/>
    <n v="0.60340000000000005"/>
  </r>
  <r>
    <x v="6"/>
    <n v="0.50229999999999997"/>
    <n v="0.57858959725138381"/>
    <n v="0.58988083049937357"/>
    <n v="0.53516300359372049"/>
    <n v="0.52849097845601456"/>
    <n v="0.57636606700000004"/>
    <n v="0.61844487829614603"/>
    <n v="0.63856402295851811"/>
    <n v="0.61504090032154346"/>
    <n v="0.57110000000000005"/>
    <n v="0.67710000000000004"/>
    <n v="0.76160000000000005"/>
    <n v="0.79120000000000001"/>
    <n v="0.96030000000000004"/>
    <n v="1.0690999999999999"/>
  </r>
  <r>
    <x v="7"/>
    <n v="0.56220000000000003"/>
    <n v="0.64961087048832267"/>
    <n v="0.65572377538829152"/>
    <n v="0.60192980812137442"/>
    <n v="0.63591389396709319"/>
    <n v="0.30057096799999999"/>
    <n v="0.61835015974440888"/>
    <n v="0.5821375904860393"/>
    <n v="0.60810450450450448"/>
    <n v="0.61450000000000005"/>
    <n v="0.63229999999999997"/>
    <n v="0.60960000000000003"/>
    <n v="0.66359999999999997"/>
    <n v="0.74070000000000003"/>
    <n v="0.69340000000000002"/>
  </r>
  <r>
    <x v="8"/>
    <n v="0.6089"/>
    <n v="0.63228478011472278"/>
    <n v="0.63604149289815659"/>
    <n v="0.58271266547406075"/>
    <n v="0.60917455357142858"/>
    <n v="0.65325449700000005"/>
    <n v="0.6974683544303798"/>
    <n v="0.69040537037037031"/>
    <n v="0.71612806098141979"/>
    <n v="0.70199999999999996"/>
    <n v="0.66390000000000005"/>
    <n v="0.72050000000000003"/>
    <n v="0.74629999999999996"/>
    <n v="0.75519999999999998"/>
    <n v="0.73660000000000003"/>
  </r>
  <r>
    <x v="9"/>
    <n v="0.60719999999999996"/>
    <n v="0.5983690358467243"/>
    <n v="0.61927201751185701"/>
    <n v="0.62963948148148152"/>
    <n v="0.58907397260273975"/>
    <n v="0.347806173"/>
    <n v="0.66618606018678661"/>
    <n v="0.65201442533229081"/>
    <n v="0.67579236168455825"/>
    <n v="0.7248"/>
    <n v="0.7853"/>
    <n v="0.75519999999999998"/>
    <n v="0.71730000000000005"/>
    <n v="0.76329999999999998"/>
    <n v="0.73919999999999997"/>
  </r>
  <r>
    <x v="10"/>
    <n v="0.62419999999999998"/>
    <n v="0.61827663043478265"/>
    <n v="0.57948108108108098"/>
    <n v="0.55841714285714283"/>
    <n v="0.54779527385159021"/>
    <n v="0.38280696199999997"/>
    <n v="0.65670066026410556"/>
    <n v="0.61684780915287252"/>
    <n v="0.59997634173055858"/>
    <n v="0.60250000000000004"/>
    <n v="0.5746"/>
    <n v="0.66220000000000001"/>
    <n v="0.75"/>
    <n v="0.69179999999999997"/>
    <n v="0.76629999999999998"/>
  </r>
  <r>
    <x v="11"/>
    <n v="0.51539999999999997"/>
    <n v="0.59223473135964899"/>
    <n v="0.54424423791821575"/>
    <n v="0.53807446076899024"/>
    <n v="0.58928717703349276"/>
    <n v="0.53260070699999995"/>
    <n v="0.65218755510342497"/>
    <n v="0.68766560443366809"/>
    <n v="0.61593277809147384"/>
    <n v="0.60240000000000005"/>
    <n v="0.57320000000000004"/>
    <n v="0.60029999999999994"/>
    <n v="0.625"/>
    <n v="0.74129999999999996"/>
    <n v="0.77449999999999997"/>
  </r>
  <r>
    <x v="12"/>
    <n v="0.47839999999999999"/>
    <n v="0.51141954285714275"/>
    <n v="0.49236007714561236"/>
    <n v="0.49824161147902868"/>
    <n v="0.46857563909774436"/>
    <n v="0.2799875"/>
    <n v="0.58398085106382969"/>
    <n v="0.53464484679665747"/>
    <n v="0.64224396396396399"/>
    <n v="0.66"/>
    <n v="0.61939999999999995"/>
    <n v="0.63339999999999996"/>
    <n v="0.67849999999999999"/>
    <n v="0.66379999999999995"/>
    <n v="0.89229999999999998"/>
  </r>
  <r>
    <x v="13"/>
    <n v="0.6169"/>
    <n v="0.62628979736935664"/>
    <n v="0.61083791652051911"/>
    <n v="0.66946816793893116"/>
    <n v="0.56328646702046992"/>
    <n v="0.49914907400000003"/>
    <n v="0.56554345549738216"/>
    <n v="0.61777320169252481"/>
    <n v="0.73042249151720806"/>
    <n v="0.69079999999999997"/>
    <n v="0.70520000000000005"/>
    <n v="0.7137"/>
    <n v="0.63319999999999999"/>
    <n v="0.61939999999999995"/>
    <n v="0.7984"/>
  </r>
  <r>
    <x v="14"/>
    <n v="0.65459999999999996"/>
    <n v="0.67298000000000002"/>
    <n v="0.69390346907993961"/>
    <n v="0.64151319018404906"/>
    <n v="0.69176015971606042"/>
    <n v="0.87596794899999997"/>
    <n v="0.79355193181818184"/>
    <n v="0.69840317002881847"/>
    <n v="0.83475943905070127"/>
    <n v="0.76319999999999999"/>
    <n v="0.72340000000000004"/>
    <n v="0.69259999999999999"/>
    <n v="0.67549999999999999"/>
    <n v="0.7298"/>
    <n v="0.7984"/>
  </r>
  <r>
    <x v="15"/>
    <n v="0.86719999999999997"/>
    <n v="0.79761297071129711"/>
    <n v="0.64755995500562435"/>
    <n v="0.55792828947368411"/>
    <n v="0.56111499585749791"/>
    <n v="0.67015652199999998"/>
    <n v="0.7337898368883311"/>
    <n v="0.73426190476190478"/>
    <n v="0.74900844793713162"/>
    <n v="0.753"/>
    <n v="0.70420000000000005"/>
    <n v="0.72919999999999996"/>
    <n v="0.79469999999999996"/>
    <n v="0.79810000000000003"/>
    <n v="0.7936999999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P5" firstHeaderRow="0" firstDataRow="1" firstDataCol="1"/>
  <pivotFields count="16">
    <pivotField axis="axisRow" showAll="0">
      <items count="17"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</pivotFields>
  <rowFields count="1">
    <field x="0"/>
  </rowFields>
  <rowItems count="2">
    <i>
      <x v="5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Sum of ปี52" fld="1" baseField="0" baseItem="0"/>
    <dataField name="Sum of ปี53" fld="2" baseField="0" baseItem="0"/>
    <dataField name="Sum of ปี54" fld="3" baseField="0" baseItem="0"/>
    <dataField name="Sum of ปี55" fld="4" baseField="0" baseItem="0"/>
    <dataField name="Sum of ปี56" fld="5" baseField="0" baseItem="0"/>
    <dataField name="Sum of ปี57" fld="6" baseField="0" baseItem="0"/>
    <dataField name="Sum of ปี58" fld="7" baseField="0" baseItem="0"/>
    <dataField name="Sum of ปี59" fld="8" baseField="0" baseItem="0"/>
    <dataField name="Sum of ปี60" fld="9" baseField="0" baseItem="0"/>
    <dataField name="Sum of ปี61" fld="10" baseField="0" baseItem="0"/>
    <dataField name="Sum of ปี62" fld="11" baseField="0" baseItem="0"/>
    <dataField name="Sum of ปี63" fld="12" baseField="0" baseItem="0"/>
    <dataField name="Sum of ปี64" fld="13" baseField="0" baseItem="0"/>
    <dataField name="Sum of ปี65" fld="14" baseField="0" baseItem="0"/>
    <dataField name="Sum of ปี66" fld="15" baseField="0" baseItem="0"/>
  </dataFields>
  <chartFormats count="15">
    <chartFormat chart="0" format="3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3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3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3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3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3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3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4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4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42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0" format="43" series="1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0" format="44" series="1">
      <pivotArea type="data" outline="0" fieldPosition="0">
        <references count="1">
          <reference field="4294967294" count="1" selected="0">
            <x v="1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CMI">
  <location ref="A116:P133" firstHeaderRow="0" firstDataRow="1" firstDataCol="1"/>
  <pivotFields count="16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  <pivotField dataField="1" numFmtId="2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Sum of ปี52" fld="1" baseField="0" baseItem="0"/>
    <dataField name="Sum of ปี53" fld="2" baseField="0" baseItem="0"/>
    <dataField name="Sum of ปี54" fld="3" baseField="0" baseItem="0"/>
    <dataField name="Sum of ปี55" fld="4" baseField="0" baseItem="0"/>
    <dataField name="Sum of ปี56" fld="5" baseField="0" baseItem="0"/>
    <dataField name="Sum of ปี57" fld="6" baseField="0" baseItem="0"/>
    <dataField name="Sum of ปี58" fld="7" baseField="0" baseItem="0"/>
    <dataField name="Sum of ปี59" fld="8" baseField="0" baseItem="0"/>
    <dataField name="Sum of ปี60" fld="9" baseField="0" baseItem="0"/>
    <dataField name="Sum of ปี61" fld="10" baseField="0" baseItem="0"/>
    <dataField name="Sum of ปี62" fld="11" baseField="0" baseItem="0"/>
    <dataField name="Sum of ปี63" fld="12" baseField="0" baseItem="0"/>
    <dataField name="Sum of ปี64" fld="13" baseField="0" baseItem="0"/>
    <dataField name="Sum of ปี65" fld="14" baseField="0" baseItem="0"/>
    <dataField name="Sum of ปี66" fld="15" baseField="0" baseItem="0"/>
  </dataFields>
  <chartFormats count="15">
    <chartFormat chart="0" format="3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3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3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3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3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3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3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4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4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42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0" format="43" series="1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0" format="44" series="1">
      <pivotArea type="data" outline="0" fieldPosition="0">
        <references count="1">
          <reference field="4294967294" count="1" selected="0">
            <x v="1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ค่า" updatedVersion="6" minRefreshableVersion="3" useAutoFormatting="1" itemPrintTitles="1" createdVersion="4" indent="0" outline="1" outlineData="1" multipleFieldFilters="0" chartFormat="1" rowHeaderCaption="ใช้เตียง">
  <location ref="A96:O113" firstHeaderRow="0" firstDataRow="1" firstDataCol="1"/>
  <pivotFields count="16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dataField="1" numFmtId="2" showAll="0" defaultSubtotal="0"/>
    <pivotField dataField="1" numFmtId="2" showAll="0" defaultSubtotal="0"/>
    <pivotField dataField="1" numFmtId="2" showAll="0" defaultSubtotal="0"/>
    <pivotField dataField="1" numFmtId="2" showAll="0" defaultSubtotal="0"/>
    <pivotField dataField="1" numFmtId="2" showAll="0" defaultSubtotal="0"/>
    <pivotField dataField="1" numFmtId="2" showAll="0" defaultSubtotal="0"/>
    <pivotField dataField="1" numFmtId="2" showAll="0" defaultSubtotal="0"/>
    <pivotField dataField="1" numFmtId="2" showAll="0" defaultSubtotal="0"/>
    <pivotField dataField="1" showAll="0" defaultSubtotal="0"/>
    <pivotField dataField="1" showAll="0" defaultSubtotal="0"/>
    <pivotField dataField="1" numFmtId="2" showAll="0" defaultSubtotal="0"/>
    <pivotField dataField="1" numFmtId="2" showAll="0" defaultSubtotal="0"/>
    <pivotField dataField="1" numFmtId="2" showAll="0" defaultSubtotal="0"/>
    <pivotField dataField="1" numFmtId="2" showAll="0" defaultSubtotal="0"/>
    <pivotField showAll="0" defaultSubtota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um of ปี52" fld="1" baseField="0" baseItem="0"/>
    <dataField name="Sum of ปี53" fld="2" baseField="0" baseItem="0"/>
    <dataField name="Sum of ปี54" fld="3" baseField="0" baseItem="0"/>
    <dataField name="Sum of ปี55" fld="4" baseField="0" baseItem="0"/>
    <dataField name="Sum of ปี56" fld="5" baseField="0" baseItem="0"/>
    <dataField name="Sum of ปี57" fld="6" baseField="0" baseItem="0"/>
    <dataField name="Sum of ปี58" fld="7" baseField="0" baseItem="0"/>
    <dataField name="Sum of ปี59" fld="8" baseField="0" baseItem="0"/>
    <dataField name="Sum of ปี60" fld="9" baseField="0" baseItem="0"/>
    <dataField name="Sum of ปี62" fld="11" baseField="0" baseItem="0"/>
    <dataField name="Sum of ปี61" fld="10" baseField="0" baseItem="0"/>
    <dataField name="Sum of ปี63" fld="12" baseField="0" baseItem="0"/>
    <dataField name="Sum of ปี64" fld="13" baseField="0" baseItem="0"/>
    <dataField name="Sum of ปี65" fld="14" baseField="0" baseItem="0"/>
  </dataFields>
  <chartFormats count="14">
    <chartFormat chart="0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9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0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31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32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33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34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35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36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37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38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39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0" format="40" series="1">
      <pivotArea type="data" outline="0" fieldPosition="0">
        <references count="1">
          <reference field="4294967294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ค่า" updatedVersion="6" minRefreshableVersion="3" useAutoFormatting="1" itemPrintTitles="1" createdVersion="4" indent="0" outline="1" outlineData="1" multipleFieldFilters="0" chartFormat="2" rowHeaderCaption="ครองเตียง">
  <location ref="A76:N93" firstHeaderRow="0" firstDataRow="1" firstDataCol="1"/>
  <pivotFields count="15">
    <pivotField axis="axisRow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dataField="1" numFmtId="2" showAll="0" defaultSubtotal="0"/>
    <pivotField dataField="1" numFmtId="2" showAll="0" defaultSubtotal="0"/>
    <pivotField dataField="1" numFmtId="2" showAll="0" defaultSubtotal="0"/>
    <pivotField dataField="1" numFmtId="2" showAll="0" defaultSubtotal="0"/>
    <pivotField dataField="1" numFmtId="2" showAll="0" defaultSubtotal="0"/>
    <pivotField dataField="1" numFmtId="2" showAll="0" defaultSubtotal="0"/>
    <pivotField dataField="1" numFmtId="2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ปี52" fld="1" baseField="0" baseItem="0"/>
    <dataField name="Sum of ปี53" fld="2" baseField="0" baseItem="0"/>
    <dataField name="Sum of ปี54" fld="3" baseField="0" baseItem="0"/>
    <dataField name="Sum of ปี55" fld="4" baseField="0" baseItem="0"/>
    <dataField name="Sum of ปี56" fld="5" baseField="0" baseItem="0"/>
    <dataField name="Sum of ปี57" fld="6" baseField="0" baseItem="0"/>
    <dataField name="Sum of ปี58" fld="7" baseField="0" baseItem="0"/>
    <dataField name="Sum of ปี59" fld="8" baseField="0" baseItem="0"/>
    <dataField name="Sum of ปี60" fld="9" baseField="0" baseItem="0"/>
    <dataField name="Sum of ปี62" fld="11" baseField="0" baseItem="0"/>
    <dataField name="Sum of ปี63" fld="12" baseField="0" baseItem="0"/>
    <dataField name="Sum of ปี64" fld="13" baseField="0" baseItem="0"/>
    <dataField name="Sum of ปี65" fld="14" baseField="0" baseItem="0"/>
  </dataFields>
  <chartFormats count="13">
    <chartFormat chart="0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19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20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21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22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23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24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25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26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27" series="1">
      <pivotArea type="data" outline="0" fieldPosition="0">
        <references count="1">
          <reference field="4294967294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mi.healtharea.net/%20&#3603;%2007%20&#3608;&#3633;&#3609;&#3623;&#3634;&#3588;&#3617;%20256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cmi.healtharea.net/%20&#3603;%2013%20&#3585;&#3619;&#3585;&#3598;&#3634;&#3588;&#3617;%20256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294"/>
  <sheetViews>
    <sheetView topLeftCell="A256" zoomScale="80" zoomScaleNormal="80" workbookViewId="0">
      <selection activeCell="J1" sqref="J1"/>
    </sheetView>
  </sheetViews>
  <sheetFormatPr defaultRowHeight="14.25"/>
  <cols>
    <col min="1" max="1" width="34.625" bestFit="1" customWidth="1"/>
    <col min="8" max="8" width="10.125" customWidth="1"/>
    <col min="13" max="13" width="9.875" bestFit="1" customWidth="1"/>
    <col min="14" max="14" width="9.875" customWidth="1"/>
    <col min="15" max="15" width="10.25" bestFit="1" customWidth="1"/>
  </cols>
  <sheetData>
    <row r="1" spans="1:34" ht="18">
      <c r="A1" s="61" t="s">
        <v>68</v>
      </c>
      <c r="J1" s="62"/>
    </row>
    <row r="2" spans="1:34" ht="15.75" thickBot="1">
      <c r="A2" s="63" t="s">
        <v>172</v>
      </c>
    </row>
    <row r="3" spans="1:34" ht="15.75" thickBot="1">
      <c r="A3" s="64" t="s">
        <v>71</v>
      </c>
      <c r="B3" s="64" t="s">
        <v>72</v>
      </c>
      <c r="C3" s="65" t="s">
        <v>73</v>
      </c>
      <c r="D3" s="65" t="s">
        <v>74</v>
      </c>
      <c r="E3" s="64" t="s">
        <v>72</v>
      </c>
      <c r="F3" s="64" t="s">
        <v>75</v>
      </c>
      <c r="G3" s="64" t="s">
        <v>76</v>
      </c>
      <c r="H3" s="65" t="s">
        <v>77</v>
      </c>
      <c r="I3" s="65"/>
      <c r="J3" s="65"/>
      <c r="K3" s="161" t="s">
        <v>78</v>
      </c>
      <c r="L3" s="162"/>
      <c r="M3" s="161" t="s">
        <v>79</v>
      </c>
      <c r="N3" s="162"/>
      <c r="O3" s="65" t="s">
        <v>80</v>
      </c>
      <c r="P3" s="66" t="s">
        <v>81</v>
      </c>
      <c r="T3" s="67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9"/>
    </row>
    <row r="4" spans="1:34" ht="16.5" thickTop="1" thickBot="1">
      <c r="A4" s="70" t="s">
        <v>82</v>
      </c>
      <c r="B4" s="70" t="s">
        <v>83</v>
      </c>
      <c r="C4" s="70" t="s">
        <v>84</v>
      </c>
      <c r="D4" s="70" t="s">
        <v>85</v>
      </c>
      <c r="E4" s="70" t="s">
        <v>86</v>
      </c>
      <c r="F4" s="70" t="s">
        <v>87</v>
      </c>
      <c r="G4" s="70" t="s">
        <v>40</v>
      </c>
      <c r="H4" s="70" t="s">
        <v>88</v>
      </c>
      <c r="I4" s="70" t="s">
        <v>89</v>
      </c>
      <c r="J4" s="70" t="s">
        <v>90</v>
      </c>
      <c r="K4" s="70" t="s">
        <v>72</v>
      </c>
      <c r="L4" s="70" t="s">
        <v>89</v>
      </c>
      <c r="M4" s="70" t="s">
        <v>72</v>
      </c>
      <c r="N4" s="70" t="s">
        <v>89</v>
      </c>
      <c r="O4" s="70" t="s">
        <v>91</v>
      </c>
      <c r="P4">
        <v>524</v>
      </c>
      <c r="T4" s="64"/>
      <c r="U4" s="64"/>
      <c r="V4" s="65"/>
      <c r="W4" s="65"/>
      <c r="X4" s="64"/>
      <c r="Y4" s="64"/>
      <c r="Z4" s="64"/>
      <c r="AA4" s="65"/>
      <c r="AB4" s="65"/>
      <c r="AC4" s="65"/>
      <c r="AD4" s="161"/>
      <c r="AE4" s="162"/>
      <c r="AF4" s="161"/>
      <c r="AG4" s="162"/>
      <c r="AH4" s="65"/>
    </row>
    <row r="5" spans="1:34" ht="16.5" thickTop="1" thickBot="1">
      <c r="A5" s="88" t="s">
        <v>160</v>
      </c>
      <c r="B5" s="89">
        <v>2945</v>
      </c>
      <c r="C5" s="90">
        <v>0</v>
      </c>
      <c r="D5" s="91">
        <v>0</v>
      </c>
      <c r="E5" s="89">
        <v>2945</v>
      </c>
      <c r="F5" s="89">
        <v>15559</v>
      </c>
      <c r="G5" s="92">
        <v>95.78</v>
      </c>
      <c r="H5" s="93">
        <v>4808.2700000000004</v>
      </c>
      <c r="I5" s="94">
        <v>1.6327</v>
      </c>
      <c r="J5" s="90">
        <v>1.6</v>
      </c>
      <c r="K5" s="89">
        <v>1047</v>
      </c>
      <c r="L5" s="90">
        <v>2.84</v>
      </c>
      <c r="M5" s="89">
        <v>1898</v>
      </c>
      <c r="N5" s="90">
        <v>0.97</v>
      </c>
      <c r="O5" s="95">
        <v>241582</v>
      </c>
      <c r="P5" s="79">
        <f>+B5/$P$4</f>
        <v>5.6202290076335881</v>
      </c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1:34" ht="15" thickBot="1">
      <c r="A6" s="80" t="s">
        <v>161</v>
      </c>
      <c r="B6" s="81">
        <v>2907</v>
      </c>
      <c r="C6" s="82">
        <v>0</v>
      </c>
      <c r="D6" s="83">
        <v>0</v>
      </c>
      <c r="E6" s="81">
        <v>2907</v>
      </c>
      <c r="F6" s="81">
        <v>16179</v>
      </c>
      <c r="G6" s="84">
        <v>102.92</v>
      </c>
      <c r="H6" s="85">
        <v>4898.32</v>
      </c>
      <c r="I6" s="96">
        <v>1.6850000000000001</v>
      </c>
      <c r="J6" s="82">
        <v>1.6</v>
      </c>
      <c r="K6" s="81">
        <v>1015</v>
      </c>
      <c r="L6" s="82">
        <v>2.88</v>
      </c>
      <c r="M6" s="81">
        <v>1892</v>
      </c>
      <c r="N6" s="82">
        <v>1.04</v>
      </c>
      <c r="O6" s="87">
        <v>241582</v>
      </c>
      <c r="P6" s="79">
        <f t="shared" ref="P6:P17" si="0">+B6/$P$4</f>
        <v>5.5477099236641223</v>
      </c>
      <c r="T6" s="88"/>
      <c r="U6" s="89"/>
      <c r="V6" s="90"/>
      <c r="W6" s="91"/>
      <c r="X6" s="89"/>
      <c r="Y6" s="89"/>
      <c r="Z6" s="92"/>
      <c r="AA6" s="93"/>
      <c r="AB6" s="94"/>
      <c r="AC6" s="90"/>
      <c r="AD6" s="90"/>
      <c r="AE6" s="90"/>
      <c r="AF6" s="89"/>
      <c r="AG6" s="90"/>
      <c r="AH6" s="95"/>
    </row>
    <row r="7" spans="1:34" ht="15" thickBot="1">
      <c r="A7" s="88" t="s">
        <v>162</v>
      </c>
      <c r="B7" s="89">
        <v>2851</v>
      </c>
      <c r="C7" s="90">
        <v>0</v>
      </c>
      <c r="D7" s="91">
        <v>0</v>
      </c>
      <c r="E7" s="89">
        <v>2851</v>
      </c>
      <c r="F7" s="89">
        <v>15128</v>
      </c>
      <c r="G7" s="92">
        <v>93.13</v>
      </c>
      <c r="H7" s="93">
        <v>4697.8</v>
      </c>
      <c r="I7" s="94">
        <v>1.6477999999999999</v>
      </c>
      <c r="J7" s="90">
        <v>1.6</v>
      </c>
      <c r="K7" s="89">
        <v>1005</v>
      </c>
      <c r="L7" s="90">
        <v>2.76</v>
      </c>
      <c r="M7" s="89">
        <v>1846</v>
      </c>
      <c r="N7" s="90">
        <v>1.04</v>
      </c>
      <c r="O7" s="95">
        <v>241582</v>
      </c>
      <c r="P7" s="79">
        <f t="shared" si="0"/>
        <v>5.4408396946564883</v>
      </c>
      <c r="T7" s="80"/>
      <c r="U7" s="81"/>
      <c r="V7" s="82"/>
      <c r="W7" s="83"/>
      <c r="X7" s="81"/>
      <c r="Y7" s="81"/>
      <c r="Z7" s="84"/>
      <c r="AA7" s="85"/>
      <c r="AB7" s="96"/>
      <c r="AC7" s="82"/>
      <c r="AD7" s="82"/>
      <c r="AE7" s="82"/>
      <c r="AF7" s="81"/>
      <c r="AG7" s="82"/>
      <c r="AH7" s="87"/>
    </row>
    <row r="8" spans="1:34" ht="15" thickBot="1">
      <c r="A8" s="80" t="s">
        <v>163</v>
      </c>
      <c r="B8" s="81">
        <v>3036</v>
      </c>
      <c r="C8" s="82">
        <v>0</v>
      </c>
      <c r="D8" s="83">
        <v>0</v>
      </c>
      <c r="E8" s="81">
        <v>3036</v>
      </c>
      <c r="F8" s="81">
        <v>15327</v>
      </c>
      <c r="G8" s="84">
        <v>94.35</v>
      </c>
      <c r="H8" s="85">
        <v>4721.67</v>
      </c>
      <c r="I8" s="86">
        <v>1.5551999999999999</v>
      </c>
      <c r="J8" s="82">
        <v>1.6</v>
      </c>
      <c r="K8" s="82">
        <v>943</v>
      </c>
      <c r="L8" s="82">
        <v>2.85</v>
      </c>
      <c r="M8" s="81">
        <v>2093</v>
      </c>
      <c r="N8" s="82">
        <v>0.97</v>
      </c>
      <c r="O8" s="87">
        <v>241582</v>
      </c>
      <c r="P8" s="79">
        <f t="shared" si="0"/>
        <v>5.7938931297709928</v>
      </c>
      <c r="T8" s="88"/>
      <c r="U8" s="89"/>
      <c r="V8" s="90"/>
      <c r="W8" s="91"/>
      <c r="X8" s="89"/>
      <c r="Y8" s="89"/>
      <c r="Z8" s="92"/>
      <c r="AA8" s="93"/>
      <c r="AB8" s="94"/>
      <c r="AC8" s="90"/>
      <c r="AD8" s="90"/>
      <c r="AE8" s="90"/>
      <c r="AF8" s="89"/>
      <c r="AG8" s="90"/>
      <c r="AH8" s="95"/>
    </row>
    <row r="9" spans="1:34" ht="15" thickBot="1">
      <c r="A9" s="88" t="s">
        <v>164</v>
      </c>
      <c r="B9" s="89">
        <v>2740</v>
      </c>
      <c r="C9" s="90">
        <v>0</v>
      </c>
      <c r="D9" s="91">
        <v>0</v>
      </c>
      <c r="E9" s="89">
        <v>2740</v>
      </c>
      <c r="F9" s="89">
        <v>14736</v>
      </c>
      <c r="G9" s="92">
        <v>100.44</v>
      </c>
      <c r="H9" s="93">
        <v>4633.45</v>
      </c>
      <c r="I9" s="94">
        <v>1.6910000000000001</v>
      </c>
      <c r="J9" s="90">
        <v>1.6</v>
      </c>
      <c r="K9" s="90">
        <v>931</v>
      </c>
      <c r="L9" s="90">
        <v>2.99</v>
      </c>
      <c r="M9" s="89">
        <v>1809</v>
      </c>
      <c r="N9" s="90">
        <v>1.02</v>
      </c>
      <c r="O9" s="95">
        <v>241582</v>
      </c>
      <c r="P9" s="79">
        <f t="shared" si="0"/>
        <v>5.229007633587786</v>
      </c>
      <c r="T9" s="80"/>
      <c r="U9" s="81"/>
      <c r="V9" s="82"/>
      <c r="W9" s="83"/>
      <c r="X9" s="81"/>
      <c r="Y9" s="81"/>
      <c r="Z9" s="84"/>
      <c r="AA9" s="85"/>
      <c r="AB9" s="96"/>
      <c r="AC9" s="82"/>
      <c r="AD9" s="82"/>
      <c r="AE9" s="82"/>
      <c r="AF9" s="81"/>
      <c r="AG9" s="82"/>
      <c r="AH9" s="87"/>
    </row>
    <row r="10" spans="1:34" ht="15" thickBot="1">
      <c r="A10" s="71" t="s">
        <v>165</v>
      </c>
      <c r="B10" s="72">
        <v>2814</v>
      </c>
      <c r="C10" s="73">
        <v>0</v>
      </c>
      <c r="D10" s="74">
        <v>0</v>
      </c>
      <c r="E10" s="72">
        <v>2814</v>
      </c>
      <c r="F10" s="72">
        <v>15149</v>
      </c>
      <c r="G10" s="75">
        <v>93.26</v>
      </c>
      <c r="H10" s="76">
        <v>4813.93</v>
      </c>
      <c r="I10" s="98">
        <v>1.7107000000000001</v>
      </c>
      <c r="J10" s="73">
        <v>1.6</v>
      </c>
      <c r="K10" s="72">
        <v>1066</v>
      </c>
      <c r="L10" s="73">
        <v>2.88</v>
      </c>
      <c r="M10" s="72">
        <v>1748</v>
      </c>
      <c r="N10" s="73">
        <v>1</v>
      </c>
      <c r="O10" s="78">
        <v>241582</v>
      </c>
      <c r="P10" s="79">
        <f t="shared" si="0"/>
        <v>5.3702290076335881</v>
      </c>
      <c r="T10" s="88"/>
      <c r="U10" s="89"/>
      <c r="V10" s="90"/>
      <c r="W10" s="91"/>
      <c r="X10" s="89"/>
      <c r="Y10" s="89"/>
      <c r="Z10" s="92"/>
      <c r="AA10" s="93"/>
      <c r="AB10" s="94"/>
      <c r="AC10" s="90"/>
      <c r="AD10" s="90"/>
      <c r="AE10" s="90"/>
      <c r="AF10" s="89"/>
      <c r="AG10" s="90"/>
      <c r="AH10" s="95"/>
    </row>
    <row r="11" spans="1:34" ht="15" thickBot="1">
      <c r="A11" s="88" t="s">
        <v>166</v>
      </c>
      <c r="B11" s="89">
        <v>2530</v>
      </c>
      <c r="C11" s="90">
        <v>0</v>
      </c>
      <c r="D11" s="91">
        <v>0</v>
      </c>
      <c r="E11" s="89">
        <v>2530</v>
      </c>
      <c r="F11" s="89">
        <v>13931</v>
      </c>
      <c r="G11" s="92">
        <v>88.62</v>
      </c>
      <c r="H11" s="93">
        <v>4153.72</v>
      </c>
      <c r="I11" s="94">
        <v>1.6417999999999999</v>
      </c>
      <c r="J11" s="90">
        <v>1.6</v>
      </c>
      <c r="K11" s="90">
        <v>909</v>
      </c>
      <c r="L11" s="90">
        <v>2.71</v>
      </c>
      <c r="M11" s="89">
        <v>1621</v>
      </c>
      <c r="N11" s="90">
        <v>1.04</v>
      </c>
      <c r="O11" s="95">
        <v>241591</v>
      </c>
      <c r="P11" s="79">
        <f t="shared" si="0"/>
        <v>4.8282442748091601</v>
      </c>
      <c r="T11" s="71"/>
      <c r="U11" s="72"/>
      <c r="V11" s="73"/>
      <c r="W11" s="74"/>
      <c r="X11" s="72"/>
      <c r="Y11" s="72"/>
      <c r="Z11" s="75"/>
      <c r="AA11" s="76"/>
      <c r="AB11" s="98"/>
      <c r="AC11" s="73"/>
      <c r="AD11" s="73"/>
      <c r="AE11" s="73"/>
      <c r="AF11" s="72"/>
      <c r="AG11" s="73"/>
      <c r="AH11" s="78"/>
    </row>
    <row r="12" spans="1:34" ht="15" thickBot="1">
      <c r="A12" s="80" t="s">
        <v>167</v>
      </c>
      <c r="B12" s="81">
        <v>2739</v>
      </c>
      <c r="C12" s="82">
        <v>0</v>
      </c>
      <c r="D12" s="83">
        <v>0</v>
      </c>
      <c r="E12" s="81">
        <v>2739</v>
      </c>
      <c r="F12" s="81">
        <v>14887</v>
      </c>
      <c r="G12" s="84">
        <v>91.65</v>
      </c>
      <c r="H12" s="85">
        <v>4597.62</v>
      </c>
      <c r="I12" s="96">
        <v>1.6786000000000001</v>
      </c>
      <c r="J12" s="82">
        <v>1.6</v>
      </c>
      <c r="K12" s="81">
        <v>1023</v>
      </c>
      <c r="L12" s="82">
        <v>2.79</v>
      </c>
      <c r="M12" s="81">
        <v>1716</v>
      </c>
      <c r="N12" s="82">
        <v>1.02</v>
      </c>
      <c r="O12" s="87">
        <v>241607</v>
      </c>
      <c r="P12" s="79">
        <f t="shared" si="0"/>
        <v>5.2270992366412212</v>
      </c>
      <c r="T12" s="88"/>
      <c r="U12" s="89"/>
      <c r="V12" s="90"/>
      <c r="W12" s="91"/>
      <c r="X12" s="89"/>
      <c r="Y12" s="89"/>
      <c r="Z12" s="92"/>
      <c r="AA12" s="93"/>
      <c r="AB12" s="97"/>
      <c r="AC12" s="90"/>
      <c r="AD12" s="90"/>
      <c r="AE12" s="90"/>
      <c r="AF12" s="89"/>
      <c r="AG12" s="90"/>
      <c r="AH12" s="95"/>
    </row>
    <row r="13" spans="1:34" ht="15" thickBot="1">
      <c r="A13" s="88" t="s">
        <v>168</v>
      </c>
      <c r="B13" s="89">
        <v>2962</v>
      </c>
      <c r="C13" s="90">
        <v>0</v>
      </c>
      <c r="D13" s="91">
        <v>0</v>
      </c>
      <c r="E13" s="89">
        <v>2962</v>
      </c>
      <c r="F13" s="89">
        <v>16833</v>
      </c>
      <c r="G13" s="92">
        <v>107.08</v>
      </c>
      <c r="H13" s="93">
        <v>4795.0200000000004</v>
      </c>
      <c r="I13" s="94">
        <v>1.6188</v>
      </c>
      <c r="J13" s="90">
        <v>1.6</v>
      </c>
      <c r="K13" s="89">
        <v>1075</v>
      </c>
      <c r="L13" s="90">
        <v>2.85</v>
      </c>
      <c r="M13" s="89">
        <v>1887</v>
      </c>
      <c r="N13" s="90">
        <v>0.92</v>
      </c>
      <c r="O13" s="95">
        <v>241674</v>
      </c>
      <c r="P13" s="79">
        <f t="shared" si="0"/>
        <v>5.6526717557251906</v>
      </c>
      <c r="T13" s="80"/>
      <c r="U13" s="81"/>
      <c r="V13" s="82"/>
      <c r="W13" s="83"/>
      <c r="X13" s="81"/>
      <c r="Y13" s="81"/>
      <c r="Z13" s="84"/>
      <c r="AA13" s="85"/>
      <c r="AB13" s="86"/>
      <c r="AC13" s="82"/>
      <c r="AD13" s="82"/>
      <c r="AE13" s="82"/>
      <c r="AF13" s="81"/>
      <c r="AG13" s="82"/>
      <c r="AH13" s="87"/>
    </row>
    <row r="14" spans="1:34" ht="15" thickBot="1">
      <c r="A14" s="80" t="s">
        <v>169</v>
      </c>
      <c r="B14" s="81">
        <v>2979</v>
      </c>
      <c r="C14" s="82">
        <v>0</v>
      </c>
      <c r="D14" s="83">
        <v>0</v>
      </c>
      <c r="E14" s="81">
        <v>2979</v>
      </c>
      <c r="F14" s="81">
        <v>15701</v>
      </c>
      <c r="G14" s="84">
        <v>96.66</v>
      </c>
      <c r="H14" s="85">
        <v>4749.74</v>
      </c>
      <c r="I14" s="86">
        <v>1.5944</v>
      </c>
      <c r="J14" s="82">
        <v>1.6</v>
      </c>
      <c r="K14" s="81">
        <v>1059</v>
      </c>
      <c r="L14" s="82">
        <v>2.78</v>
      </c>
      <c r="M14" s="81">
        <v>1920</v>
      </c>
      <c r="N14" s="82">
        <v>0.94</v>
      </c>
      <c r="O14" s="87">
        <v>241676</v>
      </c>
      <c r="P14" s="79">
        <f t="shared" si="0"/>
        <v>5.6851145038167941</v>
      </c>
      <c r="T14" s="88"/>
      <c r="U14" s="89"/>
      <c r="V14" s="90"/>
      <c r="W14" s="91"/>
      <c r="X14" s="89"/>
      <c r="Y14" s="89"/>
      <c r="Z14" s="92"/>
      <c r="AA14" s="93"/>
      <c r="AB14" s="97"/>
      <c r="AC14" s="90"/>
      <c r="AD14" s="90"/>
      <c r="AE14" s="90"/>
      <c r="AF14" s="89"/>
      <c r="AG14" s="90"/>
      <c r="AH14" s="95"/>
    </row>
    <row r="15" spans="1:34" ht="15" thickBot="1">
      <c r="A15" s="88" t="s">
        <v>170</v>
      </c>
      <c r="B15" s="89">
        <v>3058</v>
      </c>
      <c r="C15" s="90">
        <v>0</v>
      </c>
      <c r="D15" s="91">
        <v>0</v>
      </c>
      <c r="E15" s="89">
        <v>3058</v>
      </c>
      <c r="F15" s="89">
        <v>16799</v>
      </c>
      <c r="G15" s="92">
        <v>103.42</v>
      </c>
      <c r="H15" s="93">
        <v>5055.95</v>
      </c>
      <c r="I15" s="94">
        <v>1.6534</v>
      </c>
      <c r="J15" s="90">
        <v>1.6</v>
      </c>
      <c r="K15" s="89">
        <v>1068</v>
      </c>
      <c r="L15" s="90">
        <v>2.83</v>
      </c>
      <c r="M15" s="89">
        <v>1990</v>
      </c>
      <c r="N15" s="90">
        <v>1.02</v>
      </c>
      <c r="O15" s="95">
        <v>241695</v>
      </c>
      <c r="P15" s="79">
        <f t="shared" si="0"/>
        <v>5.83587786259542</v>
      </c>
      <c r="T15" s="80"/>
      <c r="U15" s="81"/>
      <c r="V15" s="82"/>
      <c r="W15" s="83"/>
      <c r="X15" s="81"/>
      <c r="Y15" s="81"/>
      <c r="Z15" s="84"/>
      <c r="AA15" s="85"/>
      <c r="AB15" s="96"/>
      <c r="AC15" s="82"/>
      <c r="AD15" s="82"/>
      <c r="AE15" s="82"/>
      <c r="AF15" s="81"/>
      <c r="AG15" s="82"/>
      <c r="AH15" s="87"/>
    </row>
    <row r="16" spans="1:34" ht="15" thickBot="1">
      <c r="A16" s="80" t="s">
        <v>171</v>
      </c>
      <c r="B16" s="81">
        <v>3015</v>
      </c>
      <c r="C16" s="82">
        <v>0</v>
      </c>
      <c r="D16" s="83">
        <v>0</v>
      </c>
      <c r="E16" s="81">
        <v>3015</v>
      </c>
      <c r="F16" s="81">
        <v>15569</v>
      </c>
      <c r="G16" s="84">
        <v>99.04</v>
      </c>
      <c r="H16" s="85">
        <v>4694.7299999999996</v>
      </c>
      <c r="I16" s="86">
        <v>1.5570999999999999</v>
      </c>
      <c r="J16" s="82">
        <v>1.6</v>
      </c>
      <c r="K16" s="81">
        <v>1059</v>
      </c>
      <c r="L16" s="82">
        <v>2.67</v>
      </c>
      <c r="M16" s="81">
        <v>1956</v>
      </c>
      <c r="N16" s="82">
        <v>0.96</v>
      </c>
      <c r="O16" s="87">
        <v>241726</v>
      </c>
      <c r="P16" s="79">
        <f t="shared" si="0"/>
        <v>5.7538167938931295</v>
      </c>
      <c r="T16" s="88"/>
      <c r="U16" s="89"/>
      <c r="V16" s="90"/>
      <c r="W16" s="91"/>
      <c r="X16" s="89"/>
      <c r="Y16" s="89"/>
      <c r="Z16" s="92"/>
      <c r="AA16" s="93"/>
      <c r="AB16" s="94"/>
      <c r="AC16" s="90"/>
      <c r="AD16" s="90"/>
      <c r="AE16" s="90"/>
      <c r="AF16" s="89"/>
      <c r="AG16" s="90"/>
      <c r="AH16" s="95"/>
    </row>
    <row r="17" spans="1:34" ht="15.75" thickBot="1">
      <c r="A17" s="99" t="s">
        <v>87</v>
      </c>
      <c r="B17" s="100">
        <v>34576</v>
      </c>
      <c r="C17" s="101">
        <v>0</v>
      </c>
      <c r="D17" s="101">
        <v>0</v>
      </c>
      <c r="E17" s="100">
        <v>34576</v>
      </c>
      <c r="F17" s="100">
        <v>185798</v>
      </c>
      <c r="G17" s="101">
        <v>97.14</v>
      </c>
      <c r="H17" s="102">
        <v>56620.22</v>
      </c>
      <c r="I17" s="101">
        <v>1.6375999999999999</v>
      </c>
      <c r="J17" s="99">
        <v>1.6</v>
      </c>
      <c r="K17" s="100">
        <v>12200</v>
      </c>
      <c r="L17" s="101">
        <v>2.82</v>
      </c>
      <c r="M17" s="100">
        <v>22376</v>
      </c>
      <c r="N17" s="101">
        <v>0.99</v>
      </c>
      <c r="O17" s="103"/>
      <c r="P17" s="79">
        <f t="shared" si="0"/>
        <v>65.984732824427482</v>
      </c>
      <c r="T17" s="80"/>
      <c r="U17" s="81"/>
      <c r="V17" s="82"/>
      <c r="W17" s="83"/>
      <c r="X17" s="81"/>
      <c r="Y17" s="81"/>
      <c r="Z17" s="84"/>
      <c r="AA17" s="85"/>
      <c r="AB17" s="96"/>
      <c r="AC17" s="82"/>
      <c r="AD17" s="81"/>
      <c r="AE17" s="82"/>
      <c r="AF17" s="81"/>
      <c r="AG17" s="82"/>
      <c r="AH17" s="87"/>
    </row>
    <row r="18" spans="1:34" ht="18.75" thickBot="1">
      <c r="A18" s="104" t="s">
        <v>104</v>
      </c>
      <c r="T18" s="99"/>
      <c r="U18" s="100"/>
      <c r="V18" s="100"/>
      <c r="W18" s="101"/>
      <c r="X18" s="100"/>
      <c r="Y18" s="100"/>
      <c r="Z18" s="101"/>
      <c r="AA18" s="102"/>
      <c r="AB18" s="101"/>
      <c r="AC18" s="99"/>
      <c r="AD18" s="100"/>
      <c r="AE18" s="101"/>
      <c r="AF18" s="100"/>
      <c r="AG18" s="101"/>
      <c r="AH18" s="105"/>
    </row>
    <row r="19" spans="1:34" ht="30.75" thickBot="1">
      <c r="A19" s="106" t="s">
        <v>173</v>
      </c>
    </row>
    <row r="20" spans="1:34" ht="15.75" thickBot="1">
      <c r="A20" s="70" t="s">
        <v>71</v>
      </c>
      <c r="B20" s="70" t="s">
        <v>72</v>
      </c>
      <c r="C20" s="107" t="s">
        <v>73</v>
      </c>
      <c r="D20" s="107" t="s">
        <v>74</v>
      </c>
      <c r="E20" s="70" t="s">
        <v>72</v>
      </c>
      <c r="F20" s="70" t="s">
        <v>75</v>
      </c>
      <c r="G20" s="70" t="s">
        <v>76</v>
      </c>
      <c r="H20" s="107" t="s">
        <v>77</v>
      </c>
      <c r="I20" s="107"/>
      <c r="J20" s="107"/>
      <c r="K20" s="163" t="s">
        <v>78</v>
      </c>
      <c r="L20" s="164"/>
      <c r="M20" s="163" t="s">
        <v>79</v>
      </c>
      <c r="N20" s="164"/>
      <c r="O20" s="107" t="s">
        <v>80</v>
      </c>
      <c r="P20" s="66" t="s">
        <v>81</v>
      </c>
    </row>
    <row r="21" spans="1:34" ht="16.5" thickTop="1" thickBot="1">
      <c r="A21" s="70" t="s">
        <v>82</v>
      </c>
      <c r="B21" s="70" t="s">
        <v>83</v>
      </c>
      <c r="C21" s="70" t="s">
        <v>84</v>
      </c>
      <c r="D21" s="70" t="s">
        <v>85</v>
      </c>
      <c r="E21" s="70" t="s">
        <v>86</v>
      </c>
      <c r="F21" s="70" t="s">
        <v>87</v>
      </c>
      <c r="G21" s="70" t="s">
        <v>40</v>
      </c>
      <c r="H21" s="70" t="s">
        <v>88</v>
      </c>
      <c r="I21" s="70" t="s">
        <v>89</v>
      </c>
      <c r="J21" s="70" t="s">
        <v>90</v>
      </c>
      <c r="K21" s="70" t="s">
        <v>72</v>
      </c>
      <c r="L21" s="70" t="s">
        <v>89</v>
      </c>
      <c r="M21" s="70" t="s">
        <v>72</v>
      </c>
      <c r="N21" s="70" t="s">
        <v>89</v>
      </c>
      <c r="O21" s="70" t="s">
        <v>91</v>
      </c>
      <c r="P21">
        <v>180</v>
      </c>
    </row>
    <row r="22" spans="1:34" ht="15.75" thickTop="1" thickBot="1">
      <c r="A22" s="88" t="s">
        <v>160</v>
      </c>
      <c r="B22" s="89">
        <v>1008</v>
      </c>
      <c r="C22" s="90">
        <v>0</v>
      </c>
      <c r="D22" s="109">
        <v>4</v>
      </c>
      <c r="E22" s="89">
        <v>1004</v>
      </c>
      <c r="F22" s="89">
        <v>5269</v>
      </c>
      <c r="G22" s="92">
        <v>94.43</v>
      </c>
      <c r="H22" s="93">
        <v>1246.8599999999999</v>
      </c>
      <c r="I22" s="94">
        <v>1.2419</v>
      </c>
      <c r="J22" s="90">
        <v>1</v>
      </c>
      <c r="K22" s="90">
        <v>251</v>
      </c>
      <c r="L22" s="90">
        <v>2.54</v>
      </c>
      <c r="M22" s="90">
        <v>753</v>
      </c>
      <c r="N22" s="90">
        <v>0.81</v>
      </c>
      <c r="O22" s="95">
        <v>241753</v>
      </c>
      <c r="P22" s="79">
        <f>+B22/$P$21</f>
        <v>5.6</v>
      </c>
    </row>
    <row r="23" spans="1:34" ht="15" thickBot="1">
      <c r="A23" s="80" t="s">
        <v>161</v>
      </c>
      <c r="B23" s="82">
        <v>975</v>
      </c>
      <c r="C23" s="82">
        <v>0</v>
      </c>
      <c r="D23" s="83">
        <v>0</v>
      </c>
      <c r="E23" s="82">
        <v>975</v>
      </c>
      <c r="F23" s="81">
        <v>4663</v>
      </c>
      <c r="G23" s="84">
        <v>86.35</v>
      </c>
      <c r="H23" s="85">
        <v>1167.3599999999999</v>
      </c>
      <c r="I23" s="96">
        <v>1.1973</v>
      </c>
      <c r="J23" s="82">
        <v>1</v>
      </c>
      <c r="K23" s="82">
        <v>255</v>
      </c>
      <c r="L23" s="82">
        <v>2.4900000000000002</v>
      </c>
      <c r="M23" s="82">
        <v>720</v>
      </c>
      <c r="N23" s="82">
        <v>0.74</v>
      </c>
      <c r="O23" s="87">
        <v>241753</v>
      </c>
      <c r="P23" s="79">
        <f t="shared" ref="P23:P34" si="1">+B23/$P$21</f>
        <v>5.416666666666667</v>
      </c>
    </row>
    <row r="24" spans="1:34" ht="15" thickBot="1">
      <c r="A24" s="88" t="s">
        <v>162</v>
      </c>
      <c r="B24" s="90">
        <v>998</v>
      </c>
      <c r="C24" s="90">
        <v>0</v>
      </c>
      <c r="D24" s="91">
        <v>0</v>
      </c>
      <c r="E24" s="90">
        <v>998</v>
      </c>
      <c r="F24" s="89">
        <v>4723</v>
      </c>
      <c r="G24" s="92">
        <v>84.64</v>
      </c>
      <c r="H24" s="93">
        <v>1153.99</v>
      </c>
      <c r="I24" s="94">
        <v>1.1563000000000001</v>
      </c>
      <c r="J24" s="90">
        <v>1</v>
      </c>
      <c r="K24" s="90">
        <v>278</v>
      </c>
      <c r="L24" s="90">
        <v>2.29</v>
      </c>
      <c r="M24" s="90">
        <v>720</v>
      </c>
      <c r="N24" s="90">
        <v>0.72</v>
      </c>
      <c r="O24" s="95">
        <v>241753</v>
      </c>
      <c r="P24" s="79">
        <f t="shared" si="1"/>
        <v>5.5444444444444443</v>
      </c>
    </row>
    <row r="25" spans="1:34" ht="15" thickBot="1">
      <c r="A25" s="80" t="s">
        <v>163</v>
      </c>
      <c r="B25" s="81">
        <v>1107</v>
      </c>
      <c r="C25" s="82">
        <v>0</v>
      </c>
      <c r="D25" s="108">
        <v>4</v>
      </c>
      <c r="E25" s="81">
        <v>1103</v>
      </c>
      <c r="F25" s="81">
        <v>4870</v>
      </c>
      <c r="G25" s="84">
        <v>87.28</v>
      </c>
      <c r="H25" s="85">
        <v>1174.76</v>
      </c>
      <c r="I25" s="96">
        <v>1.0650999999999999</v>
      </c>
      <c r="J25" s="82">
        <v>1</v>
      </c>
      <c r="K25" s="82">
        <v>261</v>
      </c>
      <c r="L25" s="82">
        <v>2.14</v>
      </c>
      <c r="M25" s="82">
        <v>842</v>
      </c>
      <c r="N25" s="82">
        <v>0.73</v>
      </c>
      <c r="O25" s="87">
        <v>242276</v>
      </c>
      <c r="P25" s="79">
        <f t="shared" si="1"/>
        <v>6.15</v>
      </c>
    </row>
    <row r="26" spans="1:34" ht="15" thickBot="1">
      <c r="A26" s="88" t="s">
        <v>164</v>
      </c>
      <c r="B26" s="90">
        <v>904</v>
      </c>
      <c r="C26" s="90">
        <v>0</v>
      </c>
      <c r="D26" s="91">
        <v>0</v>
      </c>
      <c r="E26" s="90">
        <v>904</v>
      </c>
      <c r="F26" s="89">
        <v>4645</v>
      </c>
      <c r="G26" s="92">
        <v>92.16</v>
      </c>
      <c r="H26" s="93">
        <v>1103.46</v>
      </c>
      <c r="I26" s="94">
        <v>1.2205999999999999</v>
      </c>
      <c r="J26" s="90">
        <v>1</v>
      </c>
      <c r="K26" s="90">
        <v>238</v>
      </c>
      <c r="L26" s="90">
        <v>2.46</v>
      </c>
      <c r="M26" s="90">
        <v>666</v>
      </c>
      <c r="N26" s="90">
        <v>0.78</v>
      </c>
      <c r="O26" s="95">
        <v>241753</v>
      </c>
      <c r="P26" s="79">
        <f t="shared" si="1"/>
        <v>5.0222222222222221</v>
      </c>
    </row>
    <row r="27" spans="1:34" ht="15" thickBot="1">
      <c r="A27" s="80" t="s">
        <v>165</v>
      </c>
      <c r="B27" s="81">
        <v>1062</v>
      </c>
      <c r="C27" s="82">
        <v>0</v>
      </c>
      <c r="D27" s="83">
        <v>0</v>
      </c>
      <c r="E27" s="81">
        <v>1062</v>
      </c>
      <c r="F27" s="81">
        <v>5394</v>
      </c>
      <c r="G27" s="84">
        <v>96.67</v>
      </c>
      <c r="H27" s="85">
        <v>1314.36</v>
      </c>
      <c r="I27" s="96">
        <v>1.2376</v>
      </c>
      <c r="J27" s="82">
        <v>1</v>
      </c>
      <c r="K27" s="82">
        <v>282</v>
      </c>
      <c r="L27" s="82">
        <v>2.44</v>
      </c>
      <c r="M27" s="82">
        <v>780</v>
      </c>
      <c r="N27" s="82">
        <v>0.8</v>
      </c>
      <c r="O27" s="87">
        <v>241753</v>
      </c>
      <c r="P27" s="79">
        <f t="shared" si="1"/>
        <v>5.9</v>
      </c>
    </row>
    <row r="28" spans="1:34" ht="15" thickBot="1">
      <c r="A28" s="88" t="s">
        <v>166</v>
      </c>
      <c r="B28" s="90">
        <v>944</v>
      </c>
      <c r="C28" s="90">
        <v>0</v>
      </c>
      <c r="D28" s="91">
        <v>0</v>
      </c>
      <c r="E28" s="90">
        <v>944</v>
      </c>
      <c r="F28" s="89">
        <v>4728</v>
      </c>
      <c r="G28" s="92">
        <v>87.56</v>
      </c>
      <c r="H28" s="93">
        <v>1432.05</v>
      </c>
      <c r="I28" s="94">
        <v>1.5169999999999999</v>
      </c>
      <c r="J28" s="90">
        <v>1</v>
      </c>
      <c r="K28" s="90">
        <v>273</v>
      </c>
      <c r="L28" s="90">
        <v>3.08</v>
      </c>
      <c r="M28" s="90">
        <v>671</v>
      </c>
      <c r="N28" s="90">
        <v>0.88</v>
      </c>
      <c r="O28" s="95">
        <v>241753</v>
      </c>
      <c r="P28" s="79">
        <f t="shared" si="1"/>
        <v>5.2444444444444445</v>
      </c>
    </row>
    <row r="29" spans="1:34" ht="15" thickBot="1">
      <c r="A29" s="80" t="s">
        <v>167</v>
      </c>
      <c r="B29" s="82">
        <v>985</v>
      </c>
      <c r="C29" s="82">
        <v>0</v>
      </c>
      <c r="D29" s="108">
        <v>1</v>
      </c>
      <c r="E29" s="82">
        <v>984</v>
      </c>
      <c r="F29" s="81">
        <v>4448</v>
      </c>
      <c r="G29" s="84">
        <v>79.709999999999994</v>
      </c>
      <c r="H29" s="85">
        <v>1275.3</v>
      </c>
      <c r="I29" s="96">
        <v>1.296</v>
      </c>
      <c r="J29" s="82">
        <v>1</v>
      </c>
      <c r="K29" s="82">
        <v>285</v>
      </c>
      <c r="L29" s="82">
        <v>2.48</v>
      </c>
      <c r="M29" s="82">
        <v>699</v>
      </c>
      <c r="N29" s="82">
        <v>0.81</v>
      </c>
      <c r="O29" s="87">
        <v>242276</v>
      </c>
      <c r="P29" s="79">
        <f t="shared" si="1"/>
        <v>5.4722222222222223</v>
      </c>
    </row>
    <row r="30" spans="1:34" ht="15" thickBot="1">
      <c r="A30" s="88" t="s">
        <v>168</v>
      </c>
      <c r="B30" s="89">
        <v>1047</v>
      </c>
      <c r="C30" s="90">
        <v>0</v>
      </c>
      <c r="D30" s="109">
        <v>1</v>
      </c>
      <c r="E30" s="89">
        <v>1046</v>
      </c>
      <c r="F30" s="89">
        <v>5383</v>
      </c>
      <c r="G30" s="92">
        <v>99.69</v>
      </c>
      <c r="H30" s="93">
        <v>1476.97</v>
      </c>
      <c r="I30" s="94">
        <v>1.4119999999999999</v>
      </c>
      <c r="J30" s="90">
        <v>1</v>
      </c>
      <c r="K30" s="90">
        <v>297</v>
      </c>
      <c r="L30" s="90">
        <v>2.89</v>
      </c>
      <c r="M30" s="90">
        <v>749</v>
      </c>
      <c r="N30" s="90">
        <v>0.83</v>
      </c>
      <c r="O30" s="95">
        <v>242276</v>
      </c>
      <c r="P30" s="79">
        <f t="shared" si="1"/>
        <v>5.8166666666666664</v>
      </c>
    </row>
    <row r="31" spans="1:34" ht="15" thickBot="1">
      <c r="A31" s="80" t="s">
        <v>169</v>
      </c>
      <c r="B31" s="81">
        <v>1017</v>
      </c>
      <c r="C31" s="82">
        <v>0</v>
      </c>
      <c r="D31" s="108">
        <v>1</v>
      </c>
      <c r="E31" s="81">
        <v>1016</v>
      </c>
      <c r="F31" s="81">
        <v>4987</v>
      </c>
      <c r="G31" s="84">
        <v>89.37</v>
      </c>
      <c r="H31" s="85">
        <v>1281.73</v>
      </c>
      <c r="I31" s="96">
        <v>1.2615000000000001</v>
      </c>
      <c r="J31" s="82">
        <v>1</v>
      </c>
      <c r="K31" s="82">
        <v>279</v>
      </c>
      <c r="L31" s="82">
        <v>2.72</v>
      </c>
      <c r="M31" s="82">
        <v>737</v>
      </c>
      <c r="N31" s="82">
        <v>0.71</v>
      </c>
      <c r="O31" s="87">
        <v>241753</v>
      </c>
      <c r="P31" s="79">
        <f t="shared" si="1"/>
        <v>5.65</v>
      </c>
    </row>
    <row r="32" spans="1:34" ht="15" thickBot="1">
      <c r="A32" s="88" t="s">
        <v>170</v>
      </c>
      <c r="B32" s="89">
        <v>1062</v>
      </c>
      <c r="C32" s="90">
        <v>0</v>
      </c>
      <c r="D32" s="109">
        <v>2</v>
      </c>
      <c r="E32" s="89">
        <v>1060</v>
      </c>
      <c r="F32" s="89">
        <v>4814</v>
      </c>
      <c r="G32" s="92">
        <v>86.27</v>
      </c>
      <c r="H32" s="93">
        <v>1329.83</v>
      </c>
      <c r="I32" s="94">
        <v>1.2545999999999999</v>
      </c>
      <c r="J32" s="90">
        <v>1</v>
      </c>
      <c r="K32" s="90">
        <v>283</v>
      </c>
      <c r="L32" s="90">
        <v>2.59</v>
      </c>
      <c r="M32" s="90">
        <v>777</v>
      </c>
      <c r="N32" s="90">
        <v>0.77</v>
      </c>
      <c r="O32" s="95">
        <v>242276</v>
      </c>
      <c r="P32" s="79">
        <f t="shared" si="1"/>
        <v>5.9</v>
      </c>
    </row>
    <row r="33" spans="1:16" ht="15" thickBot="1">
      <c r="A33" s="80" t="s">
        <v>171</v>
      </c>
      <c r="B33" s="81">
        <v>1129</v>
      </c>
      <c r="C33" s="82">
        <v>0</v>
      </c>
      <c r="D33" s="108">
        <v>2</v>
      </c>
      <c r="E33" s="81">
        <v>1127</v>
      </c>
      <c r="F33" s="81">
        <v>5362</v>
      </c>
      <c r="G33" s="84">
        <v>99.3</v>
      </c>
      <c r="H33" s="85">
        <v>1360.89</v>
      </c>
      <c r="I33" s="96">
        <v>1.2075</v>
      </c>
      <c r="J33" s="82">
        <v>1</v>
      </c>
      <c r="K33" s="82">
        <v>273</v>
      </c>
      <c r="L33" s="82">
        <v>2.6</v>
      </c>
      <c r="M33" s="82">
        <v>854</v>
      </c>
      <c r="N33" s="82">
        <v>0.76</v>
      </c>
      <c r="O33" s="87">
        <v>242276</v>
      </c>
      <c r="P33" s="79">
        <f t="shared" si="1"/>
        <v>6.2722222222222221</v>
      </c>
    </row>
    <row r="34" spans="1:16" ht="15.75" thickBot="1">
      <c r="A34" s="119" t="s">
        <v>87</v>
      </c>
      <c r="B34" s="120">
        <v>12238</v>
      </c>
      <c r="C34" s="121">
        <v>0</v>
      </c>
      <c r="D34" s="121">
        <v>15</v>
      </c>
      <c r="E34" s="120">
        <v>12223</v>
      </c>
      <c r="F34" s="120">
        <v>59286</v>
      </c>
      <c r="G34" s="121">
        <v>90.24</v>
      </c>
      <c r="H34" s="122">
        <v>15317.56</v>
      </c>
      <c r="I34" s="121">
        <v>1.2532000000000001</v>
      </c>
      <c r="J34" s="119">
        <v>1</v>
      </c>
      <c r="K34" s="120">
        <v>3255</v>
      </c>
      <c r="L34" s="121">
        <v>2.57</v>
      </c>
      <c r="M34" s="120">
        <v>8968</v>
      </c>
      <c r="N34" s="121">
        <v>0.78</v>
      </c>
      <c r="O34" s="105"/>
      <c r="P34" s="79">
        <f t="shared" si="1"/>
        <v>67.988888888888894</v>
      </c>
    </row>
    <row r="35" spans="1:16" s="116" customFormat="1" ht="15">
      <c r="A35" s="111"/>
      <c r="B35" s="112"/>
      <c r="C35" s="113"/>
      <c r="D35" s="112"/>
      <c r="E35" s="113"/>
      <c r="F35" s="114"/>
      <c r="G35" s="113"/>
      <c r="H35" s="111"/>
      <c r="I35" s="112"/>
      <c r="J35" s="113"/>
      <c r="K35" s="112"/>
      <c r="L35" s="113"/>
      <c r="M35" s="115"/>
      <c r="N35" s="115"/>
      <c r="O35" s="115"/>
    </row>
    <row r="36" spans="1:16" ht="18">
      <c r="A36" s="104" t="s">
        <v>106</v>
      </c>
    </row>
    <row r="37" spans="1:16" ht="33" customHeight="1" thickBot="1">
      <c r="A37" s="106" t="s">
        <v>107</v>
      </c>
    </row>
    <row r="38" spans="1:16" ht="15.75" thickBot="1">
      <c r="A38" s="70" t="s">
        <v>71</v>
      </c>
      <c r="B38" s="70" t="s">
        <v>72</v>
      </c>
      <c r="C38" s="107" t="s">
        <v>73</v>
      </c>
      <c r="D38" s="107" t="s">
        <v>74</v>
      </c>
      <c r="E38" s="70" t="s">
        <v>72</v>
      </c>
      <c r="F38" s="70" t="s">
        <v>75</v>
      </c>
      <c r="G38" s="70" t="s">
        <v>76</v>
      </c>
      <c r="H38" s="107" t="s">
        <v>77</v>
      </c>
      <c r="I38" s="107"/>
      <c r="J38" s="107"/>
      <c r="K38" s="163" t="s">
        <v>78</v>
      </c>
      <c r="L38" s="164"/>
      <c r="M38" s="163" t="s">
        <v>79</v>
      </c>
      <c r="N38" s="164"/>
      <c r="O38" s="107" t="s">
        <v>80</v>
      </c>
      <c r="P38" s="66" t="s">
        <v>81</v>
      </c>
    </row>
    <row r="39" spans="1:16" ht="16.5" thickTop="1" thickBot="1">
      <c r="A39" s="70" t="s">
        <v>82</v>
      </c>
      <c r="B39" s="70" t="s">
        <v>83</v>
      </c>
      <c r="C39" s="70" t="s">
        <v>84</v>
      </c>
      <c r="D39" s="70" t="s">
        <v>85</v>
      </c>
      <c r="E39" s="70" t="s">
        <v>86</v>
      </c>
      <c r="F39" s="70" t="s">
        <v>87</v>
      </c>
      <c r="G39" s="70" t="s">
        <v>40</v>
      </c>
      <c r="H39" s="70" t="s">
        <v>88</v>
      </c>
      <c r="I39" s="70" t="s">
        <v>89</v>
      </c>
      <c r="J39" s="70" t="s">
        <v>90</v>
      </c>
      <c r="K39" s="70" t="s">
        <v>72</v>
      </c>
      <c r="L39" s="70" t="s">
        <v>89</v>
      </c>
      <c r="M39" s="70" t="s">
        <v>72</v>
      </c>
      <c r="N39" s="70" t="s">
        <v>89</v>
      </c>
      <c r="O39" s="70" t="s">
        <v>91</v>
      </c>
      <c r="P39">
        <v>30</v>
      </c>
    </row>
    <row r="40" spans="1:16" ht="15.75" thickTop="1" thickBot="1">
      <c r="A40" s="88" t="s">
        <v>160</v>
      </c>
      <c r="B40" s="90">
        <v>222</v>
      </c>
      <c r="C40" s="90">
        <v>0</v>
      </c>
      <c r="D40" s="91">
        <v>0</v>
      </c>
      <c r="E40" s="90">
        <v>222</v>
      </c>
      <c r="F40" s="90">
        <v>726</v>
      </c>
      <c r="G40" s="92">
        <v>78.06</v>
      </c>
      <c r="H40" s="90">
        <v>146.54</v>
      </c>
      <c r="I40" s="94">
        <v>0.66010000000000002</v>
      </c>
      <c r="J40" s="90">
        <v>0.6</v>
      </c>
      <c r="K40" s="90">
        <v>2</v>
      </c>
      <c r="L40" s="90">
        <v>1.08</v>
      </c>
      <c r="M40" s="90">
        <v>220</v>
      </c>
      <c r="N40" s="90">
        <v>0.66</v>
      </c>
      <c r="O40" s="95">
        <v>241582</v>
      </c>
      <c r="P40" s="79">
        <f>+B40/$P$39</f>
        <v>7.4</v>
      </c>
    </row>
    <row r="41" spans="1:16" ht="15" thickBot="1">
      <c r="A41" s="80" t="s">
        <v>161</v>
      </c>
      <c r="B41" s="82">
        <v>235</v>
      </c>
      <c r="C41" s="82">
        <v>0</v>
      </c>
      <c r="D41" s="83">
        <v>0</v>
      </c>
      <c r="E41" s="82">
        <v>235</v>
      </c>
      <c r="F41" s="82">
        <v>688</v>
      </c>
      <c r="G41" s="84">
        <v>76.44</v>
      </c>
      <c r="H41" s="82">
        <v>145.33000000000001</v>
      </c>
      <c r="I41" s="96">
        <v>0.61839999999999995</v>
      </c>
      <c r="J41" s="82">
        <v>0.6</v>
      </c>
      <c r="K41" s="82">
        <v>2</v>
      </c>
      <c r="L41" s="82">
        <v>0.73</v>
      </c>
      <c r="M41" s="82">
        <v>233</v>
      </c>
      <c r="N41" s="82">
        <v>0.62</v>
      </c>
      <c r="O41" s="87">
        <v>241582</v>
      </c>
      <c r="P41" s="79">
        <f t="shared" ref="P41:P52" si="2">+B41/$P$39</f>
        <v>7.833333333333333</v>
      </c>
    </row>
    <row r="42" spans="1:16" ht="15" thickBot="1">
      <c r="A42" s="88" t="s">
        <v>162</v>
      </c>
      <c r="B42" s="90">
        <v>225</v>
      </c>
      <c r="C42" s="90">
        <v>0</v>
      </c>
      <c r="D42" s="91">
        <v>0</v>
      </c>
      <c r="E42" s="90">
        <v>225</v>
      </c>
      <c r="F42" s="90">
        <v>726</v>
      </c>
      <c r="G42" s="92">
        <v>78.06</v>
      </c>
      <c r="H42" s="90">
        <v>151</v>
      </c>
      <c r="I42" s="94">
        <v>0.67110000000000003</v>
      </c>
      <c r="J42" s="90">
        <v>0.6</v>
      </c>
      <c r="K42" s="90">
        <v>2</v>
      </c>
      <c r="L42" s="90">
        <v>0.56000000000000005</v>
      </c>
      <c r="M42" s="90">
        <v>223</v>
      </c>
      <c r="N42" s="90">
        <v>0.67</v>
      </c>
      <c r="O42" s="95">
        <v>241582</v>
      </c>
      <c r="P42" s="79">
        <f t="shared" si="2"/>
        <v>7.5</v>
      </c>
    </row>
    <row r="43" spans="1:16" ht="15" thickBot="1">
      <c r="A43" s="80" t="s">
        <v>163</v>
      </c>
      <c r="B43" s="82">
        <v>257</v>
      </c>
      <c r="C43" s="82">
        <v>0</v>
      </c>
      <c r="D43" s="83">
        <v>0</v>
      </c>
      <c r="E43" s="82">
        <v>257</v>
      </c>
      <c r="F43" s="82">
        <v>686</v>
      </c>
      <c r="G43" s="84">
        <v>73.760000000000005</v>
      </c>
      <c r="H43" s="82">
        <v>154.74</v>
      </c>
      <c r="I43" s="96">
        <v>0.60209999999999997</v>
      </c>
      <c r="J43" s="82">
        <v>0.6</v>
      </c>
      <c r="K43" s="82">
        <v>5</v>
      </c>
      <c r="L43" s="82">
        <v>0.63</v>
      </c>
      <c r="M43" s="82">
        <v>252</v>
      </c>
      <c r="N43" s="82">
        <v>0.6</v>
      </c>
      <c r="O43" s="87">
        <v>241582</v>
      </c>
      <c r="P43" s="79">
        <f t="shared" si="2"/>
        <v>8.5666666666666664</v>
      </c>
    </row>
    <row r="44" spans="1:16" ht="15" thickBot="1">
      <c r="A44" s="88" t="s">
        <v>164</v>
      </c>
      <c r="B44" s="90">
        <v>215</v>
      </c>
      <c r="C44" s="90">
        <v>0</v>
      </c>
      <c r="D44" s="91">
        <v>0</v>
      </c>
      <c r="E44" s="90">
        <v>215</v>
      </c>
      <c r="F44" s="90">
        <v>668</v>
      </c>
      <c r="G44" s="92">
        <v>79.52</v>
      </c>
      <c r="H44" s="90">
        <v>127.18</v>
      </c>
      <c r="I44" s="97">
        <v>0.59150000000000003</v>
      </c>
      <c r="J44" s="90">
        <v>0.6</v>
      </c>
      <c r="K44" s="90">
        <v>1</v>
      </c>
      <c r="L44" s="90">
        <v>0.6</v>
      </c>
      <c r="M44" s="90">
        <v>214</v>
      </c>
      <c r="N44" s="90">
        <v>0.59</v>
      </c>
      <c r="O44" s="95">
        <v>241582</v>
      </c>
      <c r="P44" s="79">
        <f t="shared" si="2"/>
        <v>7.166666666666667</v>
      </c>
    </row>
    <row r="45" spans="1:16" ht="15" thickBot="1">
      <c r="A45" s="80" t="s">
        <v>165</v>
      </c>
      <c r="B45" s="82">
        <v>203</v>
      </c>
      <c r="C45" s="82">
        <v>0</v>
      </c>
      <c r="D45" s="83">
        <v>0</v>
      </c>
      <c r="E45" s="82">
        <v>203</v>
      </c>
      <c r="F45" s="82">
        <v>632</v>
      </c>
      <c r="G45" s="84">
        <v>67.959999999999994</v>
      </c>
      <c r="H45" s="82">
        <v>116.03</v>
      </c>
      <c r="I45" s="86">
        <v>0.5716</v>
      </c>
      <c r="J45" s="82">
        <v>0.6</v>
      </c>
      <c r="K45" s="82">
        <v>2</v>
      </c>
      <c r="L45" s="82">
        <v>0.56000000000000005</v>
      </c>
      <c r="M45" s="82">
        <v>201</v>
      </c>
      <c r="N45" s="82">
        <v>0.56999999999999995</v>
      </c>
      <c r="O45" s="87">
        <v>241582</v>
      </c>
      <c r="P45" s="79">
        <f t="shared" si="2"/>
        <v>6.7666666666666666</v>
      </c>
    </row>
    <row r="46" spans="1:16" ht="15" thickBot="1">
      <c r="A46" s="88" t="s">
        <v>166</v>
      </c>
      <c r="B46" s="90">
        <v>236</v>
      </c>
      <c r="C46" s="90">
        <v>0</v>
      </c>
      <c r="D46" s="91">
        <v>0</v>
      </c>
      <c r="E46" s="90">
        <v>236</v>
      </c>
      <c r="F46" s="90">
        <v>711</v>
      </c>
      <c r="G46" s="92">
        <v>79</v>
      </c>
      <c r="H46" s="90">
        <v>137.82</v>
      </c>
      <c r="I46" s="97">
        <v>0.58399999999999996</v>
      </c>
      <c r="J46" s="90">
        <v>0.6</v>
      </c>
      <c r="K46" s="90">
        <v>0</v>
      </c>
      <c r="L46" s="90">
        <v>0</v>
      </c>
      <c r="M46" s="90">
        <v>236</v>
      </c>
      <c r="N46" s="90">
        <v>0.57999999999999996</v>
      </c>
      <c r="O46" s="95">
        <v>241617</v>
      </c>
      <c r="P46" s="79">
        <f t="shared" si="2"/>
        <v>7.8666666666666663</v>
      </c>
    </row>
    <row r="47" spans="1:16" ht="15" thickBot="1">
      <c r="A47" s="80" t="s">
        <v>167</v>
      </c>
      <c r="B47" s="82">
        <v>228</v>
      </c>
      <c r="C47" s="82">
        <v>0</v>
      </c>
      <c r="D47" s="83">
        <v>0</v>
      </c>
      <c r="E47" s="82">
        <v>228</v>
      </c>
      <c r="F47" s="82">
        <v>556</v>
      </c>
      <c r="G47" s="84">
        <v>59.78</v>
      </c>
      <c r="H47" s="82">
        <v>140.83000000000001</v>
      </c>
      <c r="I47" s="96">
        <v>0.61770000000000003</v>
      </c>
      <c r="J47" s="82">
        <v>0.6</v>
      </c>
      <c r="K47" s="82">
        <v>0</v>
      </c>
      <c r="L47" s="82">
        <v>0</v>
      </c>
      <c r="M47" s="82">
        <v>228</v>
      </c>
      <c r="N47" s="82">
        <v>0.62</v>
      </c>
      <c r="O47" s="87">
        <v>241617</v>
      </c>
      <c r="P47" s="79">
        <f t="shared" si="2"/>
        <v>7.6</v>
      </c>
    </row>
    <row r="48" spans="1:16" ht="15" thickBot="1">
      <c r="A48" s="88" t="s">
        <v>168</v>
      </c>
      <c r="B48" s="90">
        <v>234</v>
      </c>
      <c r="C48" s="90">
        <v>0</v>
      </c>
      <c r="D48" s="91">
        <v>0</v>
      </c>
      <c r="E48" s="90">
        <v>234</v>
      </c>
      <c r="F48" s="90">
        <v>634</v>
      </c>
      <c r="G48" s="92">
        <v>70.44</v>
      </c>
      <c r="H48" s="90">
        <v>150.80000000000001</v>
      </c>
      <c r="I48" s="94">
        <v>0.64439999999999997</v>
      </c>
      <c r="J48" s="90">
        <v>0.6</v>
      </c>
      <c r="K48" s="90">
        <v>1</v>
      </c>
      <c r="L48" s="90">
        <v>0.56000000000000005</v>
      </c>
      <c r="M48" s="90">
        <v>233</v>
      </c>
      <c r="N48" s="90">
        <v>0.64</v>
      </c>
      <c r="O48" s="95">
        <v>241725</v>
      </c>
      <c r="P48" s="79">
        <f t="shared" si="2"/>
        <v>7.8</v>
      </c>
    </row>
    <row r="49" spans="1:16" ht="15" thickBot="1">
      <c r="A49" s="80" t="s">
        <v>169</v>
      </c>
      <c r="B49" s="82">
        <v>213</v>
      </c>
      <c r="C49" s="82">
        <v>0</v>
      </c>
      <c r="D49" s="83">
        <v>0</v>
      </c>
      <c r="E49" s="82">
        <v>213</v>
      </c>
      <c r="F49" s="82">
        <v>551</v>
      </c>
      <c r="G49" s="84">
        <v>59.25</v>
      </c>
      <c r="H49" s="82">
        <v>122.23</v>
      </c>
      <c r="I49" s="86">
        <v>0.57389999999999997</v>
      </c>
      <c r="J49" s="82">
        <v>0.6</v>
      </c>
      <c r="K49" s="82">
        <v>1</v>
      </c>
      <c r="L49" s="82">
        <v>2.89</v>
      </c>
      <c r="M49" s="82">
        <v>212</v>
      </c>
      <c r="N49" s="82">
        <v>0.56000000000000005</v>
      </c>
      <c r="O49" s="87">
        <v>241725</v>
      </c>
      <c r="P49" s="79">
        <f t="shared" si="2"/>
        <v>7.1</v>
      </c>
    </row>
    <row r="50" spans="1:16" ht="15" thickBot="1">
      <c r="A50" s="88" t="s">
        <v>170</v>
      </c>
      <c r="B50" s="90">
        <v>225</v>
      </c>
      <c r="C50" s="90">
        <v>0</v>
      </c>
      <c r="D50" s="91">
        <v>0</v>
      </c>
      <c r="E50" s="90">
        <v>225</v>
      </c>
      <c r="F50" s="90">
        <v>815</v>
      </c>
      <c r="G50" s="92">
        <v>87.63</v>
      </c>
      <c r="H50" s="90">
        <v>160.33000000000001</v>
      </c>
      <c r="I50" s="94">
        <v>0.71260000000000001</v>
      </c>
      <c r="J50" s="90">
        <v>0.6</v>
      </c>
      <c r="K50" s="90">
        <v>1</v>
      </c>
      <c r="L50" s="90">
        <v>30.05</v>
      </c>
      <c r="M50" s="90">
        <v>224</v>
      </c>
      <c r="N50" s="90">
        <v>0.57999999999999996</v>
      </c>
      <c r="O50" s="95">
        <v>241725</v>
      </c>
      <c r="P50" s="79">
        <f t="shared" si="2"/>
        <v>7.5</v>
      </c>
    </row>
    <row r="51" spans="1:16" ht="15" thickBot="1">
      <c r="A51" s="80" t="s">
        <v>171</v>
      </c>
      <c r="B51" s="82">
        <v>251</v>
      </c>
      <c r="C51" s="82">
        <v>0</v>
      </c>
      <c r="D51" s="83">
        <v>0</v>
      </c>
      <c r="E51" s="82">
        <v>251</v>
      </c>
      <c r="F51" s="82">
        <v>668</v>
      </c>
      <c r="G51" s="84">
        <v>74.22</v>
      </c>
      <c r="H51" s="82">
        <v>149.01</v>
      </c>
      <c r="I51" s="86">
        <v>0.59370000000000001</v>
      </c>
      <c r="J51" s="82">
        <v>0.6</v>
      </c>
      <c r="K51" s="82">
        <v>1</v>
      </c>
      <c r="L51" s="82">
        <v>2.0499999999999998</v>
      </c>
      <c r="M51" s="82">
        <v>250</v>
      </c>
      <c r="N51" s="82">
        <v>0.59</v>
      </c>
      <c r="O51" s="87">
        <v>241730</v>
      </c>
      <c r="P51" s="79">
        <f t="shared" si="2"/>
        <v>8.3666666666666671</v>
      </c>
    </row>
    <row r="52" spans="1:16" ht="15.75" thickBot="1">
      <c r="A52" s="119" t="s">
        <v>87</v>
      </c>
      <c r="B52" s="120">
        <v>2744</v>
      </c>
      <c r="C52" s="121">
        <v>0</v>
      </c>
      <c r="D52" s="121">
        <v>0</v>
      </c>
      <c r="E52" s="120">
        <v>2744</v>
      </c>
      <c r="F52" s="120">
        <v>8061</v>
      </c>
      <c r="G52" s="121">
        <v>73.62</v>
      </c>
      <c r="H52" s="122">
        <v>1701.85</v>
      </c>
      <c r="I52" s="121">
        <v>0.62019999999999997</v>
      </c>
      <c r="J52" s="119">
        <v>0.6</v>
      </c>
      <c r="K52" s="121">
        <v>18</v>
      </c>
      <c r="L52" s="121">
        <v>2.5099999999999998</v>
      </c>
      <c r="M52" s="120">
        <v>2726</v>
      </c>
      <c r="N52" s="121">
        <v>0.61</v>
      </c>
      <c r="O52" s="105"/>
      <c r="P52" s="79">
        <f t="shared" si="2"/>
        <v>91.466666666666669</v>
      </c>
    </row>
    <row r="53" spans="1:16" s="116" customFormat="1" ht="15">
      <c r="A53" s="111"/>
      <c r="B53" s="113"/>
      <c r="C53" s="113"/>
      <c r="D53" s="112"/>
      <c r="E53" s="113"/>
      <c r="F53" s="113"/>
      <c r="G53" s="113"/>
      <c r="H53" s="111"/>
      <c r="I53" s="113"/>
      <c r="J53" s="113"/>
      <c r="K53" s="113"/>
      <c r="L53" s="113"/>
      <c r="M53" s="115"/>
      <c r="N53" s="115"/>
      <c r="O53" s="115"/>
    </row>
    <row r="54" spans="1:16" ht="36">
      <c r="A54" s="104" t="s">
        <v>108</v>
      </c>
    </row>
    <row r="55" spans="1:16" ht="39" customHeight="1" thickBot="1">
      <c r="A55" s="106" t="s">
        <v>174</v>
      </c>
    </row>
    <row r="56" spans="1:16" ht="15.75" thickBot="1">
      <c r="A56" s="70" t="s">
        <v>71</v>
      </c>
      <c r="B56" s="70" t="s">
        <v>72</v>
      </c>
      <c r="C56" s="107" t="s">
        <v>73</v>
      </c>
      <c r="D56" s="107" t="s">
        <v>74</v>
      </c>
      <c r="E56" s="70" t="s">
        <v>72</v>
      </c>
      <c r="F56" s="70" t="s">
        <v>75</v>
      </c>
      <c r="G56" s="70" t="s">
        <v>76</v>
      </c>
      <c r="H56" s="107" t="s">
        <v>77</v>
      </c>
      <c r="I56" s="107"/>
      <c r="J56" s="107"/>
      <c r="K56" s="163" t="s">
        <v>78</v>
      </c>
      <c r="L56" s="164"/>
      <c r="M56" s="163" t="s">
        <v>79</v>
      </c>
      <c r="N56" s="164"/>
      <c r="O56" s="107" t="s">
        <v>80</v>
      </c>
      <c r="P56" s="66" t="s">
        <v>81</v>
      </c>
    </row>
    <row r="57" spans="1:16" ht="16.5" thickTop="1" thickBot="1">
      <c r="A57" s="70" t="s">
        <v>82</v>
      </c>
      <c r="B57" s="70" t="s">
        <v>83</v>
      </c>
      <c r="C57" s="70" t="s">
        <v>84</v>
      </c>
      <c r="D57" s="70" t="s">
        <v>85</v>
      </c>
      <c r="E57" s="70" t="s">
        <v>86</v>
      </c>
      <c r="F57" s="70" t="s">
        <v>87</v>
      </c>
      <c r="G57" s="70" t="s">
        <v>40</v>
      </c>
      <c r="H57" s="70" t="s">
        <v>88</v>
      </c>
      <c r="I57" s="70" t="s">
        <v>89</v>
      </c>
      <c r="J57" s="70" t="s">
        <v>90</v>
      </c>
      <c r="K57" s="70" t="s">
        <v>72</v>
      </c>
      <c r="L57" s="70" t="s">
        <v>89</v>
      </c>
      <c r="M57" s="70" t="s">
        <v>72</v>
      </c>
      <c r="N57" s="70" t="s">
        <v>89</v>
      </c>
      <c r="O57" s="70" t="s">
        <v>91</v>
      </c>
      <c r="P57">
        <v>45</v>
      </c>
    </row>
    <row r="58" spans="1:16" ht="15.75" thickTop="1" thickBot="1">
      <c r="A58" s="88" t="s">
        <v>160</v>
      </c>
      <c r="B58" s="90">
        <v>213</v>
      </c>
      <c r="C58" s="90">
        <v>0</v>
      </c>
      <c r="D58" s="91">
        <v>0</v>
      </c>
      <c r="E58" s="90">
        <v>213</v>
      </c>
      <c r="F58" s="90">
        <v>850</v>
      </c>
      <c r="G58" s="92">
        <v>60.93</v>
      </c>
      <c r="H58" s="90">
        <v>153.88</v>
      </c>
      <c r="I58" s="94">
        <v>0.72240000000000004</v>
      </c>
      <c r="J58" s="90">
        <v>0.6</v>
      </c>
      <c r="K58" s="90">
        <v>1</v>
      </c>
      <c r="L58" s="90">
        <v>7.4</v>
      </c>
      <c r="M58" s="90">
        <v>212</v>
      </c>
      <c r="N58" s="90">
        <v>0.69</v>
      </c>
      <c r="O58" s="95">
        <v>241579</v>
      </c>
      <c r="P58" s="79">
        <f>+B58/$P$57</f>
        <v>4.7333333333333334</v>
      </c>
    </row>
    <row r="59" spans="1:16" ht="15" thickBot="1">
      <c r="A59" s="80" t="s">
        <v>161</v>
      </c>
      <c r="B59" s="82">
        <v>180</v>
      </c>
      <c r="C59" s="82">
        <v>0</v>
      </c>
      <c r="D59" s="83">
        <v>0</v>
      </c>
      <c r="E59" s="82">
        <v>180</v>
      </c>
      <c r="F59" s="82">
        <v>685</v>
      </c>
      <c r="G59" s="84">
        <v>50.74</v>
      </c>
      <c r="H59" s="82">
        <v>124.58</v>
      </c>
      <c r="I59" s="96">
        <v>0.69210000000000005</v>
      </c>
      <c r="J59" s="82">
        <v>0.6</v>
      </c>
      <c r="K59" s="82">
        <v>0</v>
      </c>
      <c r="L59" s="82">
        <v>0</v>
      </c>
      <c r="M59" s="82">
        <v>180</v>
      </c>
      <c r="N59" s="82">
        <v>0.69</v>
      </c>
      <c r="O59" s="87">
        <v>241579</v>
      </c>
      <c r="P59" s="79">
        <f t="shared" ref="P59:P70" si="3">+B59/$P$57</f>
        <v>4</v>
      </c>
    </row>
    <row r="60" spans="1:16" ht="15" thickBot="1">
      <c r="A60" s="88" t="s">
        <v>162</v>
      </c>
      <c r="B60" s="90">
        <v>172</v>
      </c>
      <c r="C60" s="90">
        <v>0</v>
      </c>
      <c r="D60" s="91">
        <v>0</v>
      </c>
      <c r="E60" s="90">
        <v>172</v>
      </c>
      <c r="F60" s="90">
        <v>582</v>
      </c>
      <c r="G60" s="92">
        <v>41.72</v>
      </c>
      <c r="H60" s="90">
        <v>106.17</v>
      </c>
      <c r="I60" s="94">
        <v>0.61729999999999996</v>
      </c>
      <c r="J60" s="90">
        <v>0.6</v>
      </c>
      <c r="K60" s="90">
        <v>0</v>
      </c>
      <c r="L60" s="90">
        <v>0</v>
      </c>
      <c r="M60" s="90">
        <v>172</v>
      </c>
      <c r="N60" s="90">
        <v>0.62</v>
      </c>
      <c r="O60" s="95">
        <v>241579</v>
      </c>
      <c r="P60" s="79">
        <f t="shared" si="3"/>
        <v>3.8222222222222224</v>
      </c>
    </row>
    <row r="61" spans="1:16" ht="15" thickBot="1">
      <c r="A61" s="80" t="s">
        <v>163</v>
      </c>
      <c r="B61" s="82">
        <v>200</v>
      </c>
      <c r="C61" s="82">
        <v>0</v>
      </c>
      <c r="D61" s="83">
        <v>0</v>
      </c>
      <c r="E61" s="82">
        <v>200</v>
      </c>
      <c r="F61" s="82">
        <v>751</v>
      </c>
      <c r="G61" s="84">
        <v>53.84</v>
      </c>
      <c r="H61" s="82">
        <v>137.36000000000001</v>
      </c>
      <c r="I61" s="96">
        <v>0.68679999999999997</v>
      </c>
      <c r="J61" s="82">
        <v>0.6</v>
      </c>
      <c r="K61" s="82">
        <v>0</v>
      </c>
      <c r="L61" s="82">
        <v>0</v>
      </c>
      <c r="M61" s="82">
        <v>200</v>
      </c>
      <c r="N61" s="82">
        <v>0.69</v>
      </c>
      <c r="O61" s="87">
        <v>241579</v>
      </c>
      <c r="P61" s="79">
        <f t="shared" si="3"/>
        <v>4.4444444444444446</v>
      </c>
    </row>
    <row r="62" spans="1:16" ht="15" thickBot="1">
      <c r="A62" s="88" t="s">
        <v>164</v>
      </c>
      <c r="B62" s="90">
        <v>191</v>
      </c>
      <c r="C62" s="90">
        <v>0</v>
      </c>
      <c r="D62" s="91">
        <v>0</v>
      </c>
      <c r="E62" s="90">
        <v>191</v>
      </c>
      <c r="F62" s="90">
        <v>662</v>
      </c>
      <c r="G62" s="92">
        <v>52.54</v>
      </c>
      <c r="H62" s="90">
        <v>127.62</v>
      </c>
      <c r="I62" s="94">
        <v>0.66810000000000003</v>
      </c>
      <c r="J62" s="90">
        <v>0.6</v>
      </c>
      <c r="K62" s="90">
        <v>1</v>
      </c>
      <c r="L62" s="90">
        <v>0.56000000000000005</v>
      </c>
      <c r="M62" s="90">
        <v>190</v>
      </c>
      <c r="N62" s="90">
        <v>0.67</v>
      </c>
      <c r="O62" s="95">
        <v>241579</v>
      </c>
      <c r="P62" s="79">
        <f t="shared" si="3"/>
        <v>4.2444444444444445</v>
      </c>
    </row>
    <row r="63" spans="1:16" ht="15" thickBot="1">
      <c r="A63" s="80" t="s">
        <v>165</v>
      </c>
      <c r="B63" s="82">
        <v>212</v>
      </c>
      <c r="C63" s="82">
        <v>0</v>
      </c>
      <c r="D63" s="83">
        <v>0</v>
      </c>
      <c r="E63" s="82">
        <v>212</v>
      </c>
      <c r="F63" s="82">
        <v>686</v>
      </c>
      <c r="G63" s="84">
        <v>49.18</v>
      </c>
      <c r="H63" s="82">
        <v>136.47</v>
      </c>
      <c r="I63" s="96">
        <v>0.64370000000000005</v>
      </c>
      <c r="J63" s="82">
        <v>0.6</v>
      </c>
      <c r="K63" s="82">
        <v>1</v>
      </c>
      <c r="L63" s="82">
        <v>0.56000000000000005</v>
      </c>
      <c r="M63" s="82">
        <v>211</v>
      </c>
      <c r="N63" s="82">
        <v>0.64</v>
      </c>
      <c r="O63" s="87">
        <v>241579</v>
      </c>
      <c r="P63" s="79">
        <f t="shared" si="3"/>
        <v>4.7111111111111112</v>
      </c>
    </row>
    <row r="64" spans="1:16" ht="15" thickBot="1">
      <c r="A64" s="88" t="s">
        <v>166</v>
      </c>
      <c r="B64" s="90">
        <v>178</v>
      </c>
      <c r="C64" s="90">
        <v>0</v>
      </c>
      <c r="D64" s="91">
        <v>0</v>
      </c>
      <c r="E64" s="90">
        <v>178</v>
      </c>
      <c r="F64" s="90">
        <v>597</v>
      </c>
      <c r="G64" s="92">
        <v>44.22</v>
      </c>
      <c r="H64" s="90">
        <v>123.44</v>
      </c>
      <c r="I64" s="94">
        <v>0.69350000000000001</v>
      </c>
      <c r="J64" s="90">
        <v>0.6</v>
      </c>
      <c r="K64" s="90">
        <v>0</v>
      </c>
      <c r="L64" s="90">
        <v>0</v>
      </c>
      <c r="M64" s="90">
        <v>178</v>
      </c>
      <c r="N64" s="90">
        <v>0.69</v>
      </c>
      <c r="O64" s="95">
        <v>241579</v>
      </c>
      <c r="P64" s="79">
        <f t="shared" si="3"/>
        <v>3.9555555555555557</v>
      </c>
    </row>
    <row r="65" spans="1:16" ht="15" thickBot="1">
      <c r="A65" s="80" t="s">
        <v>167</v>
      </c>
      <c r="B65" s="82">
        <v>193</v>
      </c>
      <c r="C65" s="82">
        <v>0</v>
      </c>
      <c r="D65" s="83">
        <v>0</v>
      </c>
      <c r="E65" s="82">
        <v>193</v>
      </c>
      <c r="F65" s="82">
        <v>706</v>
      </c>
      <c r="G65" s="84">
        <v>50.61</v>
      </c>
      <c r="H65" s="82">
        <v>144.44999999999999</v>
      </c>
      <c r="I65" s="96">
        <v>0.74839999999999995</v>
      </c>
      <c r="J65" s="82">
        <v>0.6</v>
      </c>
      <c r="K65" s="82">
        <v>1</v>
      </c>
      <c r="L65" s="82">
        <v>1.98</v>
      </c>
      <c r="M65" s="82">
        <v>192</v>
      </c>
      <c r="N65" s="82">
        <v>0.74</v>
      </c>
      <c r="O65" s="87">
        <v>241607</v>
      </c>
      <c r="P65" s="79">
        <f t="shared" si="3"/>
        <v>4.2888888888888888</v>
      </c>
    </row>
    <row r="66" spans="1:16" ht="15" thickBot="1">
      <c r="A66" s="88" t="s">
        <v>168</v>
      </c>
      <c r="B66" s="90">
        <v>199</v>
      </c>
      <c r="C66" s="90">
        <v>0</v>
      </c>
      <c r="D66" s="91">
        <v>0</v>
      </c>
      <c r="E66" s="90">
        <v>199</v>
      </c>
      <c r="F66" s="90">
        <v>688</v>
      </c>
      <c r="G66" s="92">
        <v>50.96</v>
      </c>
      <c r="H66" s="90">
        <v>124.49</v>
      </c>
      <c r="I66" s="94">
        <v>0.62560000000000004</v>
      </c>
      <c r="J66" s="90">
        <v>0.6</v>
      </c>
      <c r="K66" s="90">
        <v>1</v>
      </c>
      <c r="L66" s="90">
        <v>0.56000000000000005</v>
      </c>
      <c r="M66" s="90">
        <v>198</v>
      </c>
      <c r="N66" s="90">
        <v>0.63</v>
      </c>
      <c r="O66" s="95">
        <v>241627</v>
      </c>
      <c r="P66" s="79">
        <f t="shared" si="3"/>
        <v>4.4222222222222225</v>
      </c>
    </row>
    <row r="67" spans="1:16" ht="15" thickBot="1">
      <c r="A67" s="80" t="s">
        <v>169</v>
      </c>
      <c r="B67" s="82">
        <v>202</v>
      </c>
      <c r="C67" s="82">
        <v>0</v>
      </c>
      <c r="D67" s="83">
        <v>0</v>
      </c>
      <c r="E67" s="82">
        <v>202</v>
      </c>
      <c r="F67" s="82">
        <v>712</v>
      </c>
      <c r="G67" s="84">
        <v>51.04</v>
      </c>
      <c r="H67" s="82">
        <v>126.65</v>
      </c>
      <c r="I67" s="96">
        <v>0.627</v>
      </c>
      <c r="J67" s="82">
        <v>0.6</v>
      </c>
      <c r="K67" s="82">
        <v>1</v>
      </c>
      <c r="L67" s="82">
        <v>0.56000000000000005</v>
      </c>
      <c r="M67" s="82">
        <v>201</v>
      </c>
      <c r="N67" s="82">
        <v>0.63</v>
      </c>
      <c r="O67" s="87">
        <v>241656</v>
      </c>
      <c r="P67" s="79">
        <f t="shared" si="3"/>
        <v>4.4888888888888889</v>
      </c>
    </row>
    <row r="68" spans="1:16" ht="15" thickBot="1">
      <c r="A68" s="88" t="s">
        <v>170</v>
      </c>
      <c r="B68" s="90">
        <v>226</v>
      </c>
      <c r="C68" s="90">
        <v>0</v>
      </c>
      <c r="D68" s="91">
        <v>0</v>
      </c>
      <c r="E68" s="90">
        <v>226</v>
      </c>
      <c r="F68" s="90">
        <v>776</v>
      </c>
      <c r="G68" s="92">
        <v>55.63</v>
      </c>
      <c r="H68" s="90">
        <v>135.34</v>
      </c>
      <c r="I68" s="97">
        <v>0.5988</v>
      </c>
      <c r="J68" s="90">
        <v>0.6</v>
      </c>
      <c r="K68" s="90">
        <v>1</v>
      </c>
      <c r="L68" s="90">
        <v>0.56000000000000005</v>
      </c>
      <c r="M68" s="90">
        <v>225</v>
      </c>
      <c r="N68" s="90">
        <v>0.6</v>
      </c>
      <c r="O68" s="95">
        <v>241696</v>
      </c>
      <c r="P68" s="79">
        <f t="shared" si="3"/>
        <v>5.0222222222222221</v>
      </c>
    </row>
    <row r="69" spans="1:16" ht="15" thickBot="1">
      <c r="A69" s="80" t="s">
        <v>171</v>
      </c>
      <c r="B69" s="82">
        <v>206</v>
      </c>
      <c r="C69" s="82">
        <v>0</v>
      </c>
      <c r="D69" s="83">
        <v>0</v>
      </c>
      <c r="E69" s="82">
        <v>206</v>
      </c>
      <c r="F69" s="82">
        <v>740</v>
      </c>
      <c r="G69" s="84">
        <v>54.81</v>
      </c>
      <c r="H69" s="82">
        <v>123.35</v>
      </c>
      <c r="I69" s="86">
        <v>0.5988</v>
      </c>
      <c r="J69" s="82">
        <v>0.6</v>
      </c>
      <c r="K69" s="82">
        <v>1</v>
      </c>
      <c r="L69" s="82">
        <v>0.62</v>
      </c>
      <c r="M69" s="82">
        <v>205</v>
      </c>
      <c r="N69" s="82">
        <v>0.6</v>
      </c>
      <c r="O69" s="87">
        <v>241726</v>
      </c>
      <c r="P69" s="79">
        <f>+B69/$P$57</f>
        <v>4.5777777777777775</v>
      </c>
    </row>
    <row r="70" spans="1:16" ht="15.75" thickBot="1">
      <c r="A70" s="119" t="s">
        <v>87</v>
      </c>
      <c r="B70" s="120">
        <v>2372</v>
      </c>
      <c r="C70" s="121">
        <v>0</v>
      </c>
      <c r="D70" s="121">
        <v>0</v>
      </c>
      <c r="E70" s="120">
        <v>2372</v>
      </c>
      <c r="F70" s="120">
        <v>8435</v>
      </c>
      <c r="G70" s="121">
        <v>51.35</v>
      </c>
      <c r="H70" s="122">
        <v>1563.78</v>
      </c>
      <c r="I70" s="121">
        <v>0.6593</v>
      </c>
      <c r="J70" s="119">
        <v>0.6</v>
      </c>
      <c r="K70" s="121">
        <v>8</v>
      </c>
      <c r="L70" s="121">
        <v>1.6</v>
      </c>
      <c r="M70" s="120">
        <v>2364</v>
      </c>
      <c r="N70" s="121">
        <v>0.66</v>
      </c>
      <c r="O70" s="105"/>
      <c r="P70" s="79">
        <f t="shared" si="3"/>
        <v>52.711111111111109</v>
      </c>
    </row>
    <row r="72" spans="1:16" ht="18">
      <c r="A72" s="104" t="s">
        <v>110</v>
      </c>
    </row>
    <row r="73" spans="1:16" ht="40.5" customHeight="1" thickBot="1">
      <c r="A73" s="106" t="s">
        <v>107</v>
      </c>
    </row>
    <row r="74" spans="1:16" ht="15.75" thickBot="1">
      <c r="A74" s="70" t="s">
        <v>71</v>
      </c>
      <c r="B74" s="70" t="s">
        <v>72</v>
      </c>
      <c r="C74" s="107" t="s">
        <v>73</v>
      </c>
      <c r="D74" s="107" t="s">
        <v>74</v>
      </c>
      <c r="E74" s="70" t="s">
        <v>72</v>
      </c>
      <c r="F74" s="70" t="s">
        <v>75</v>
      </c>
      <c r="G74" s="70" t="s">
        <v>76</v>
      </c>
      <c r="H74" s="107" t="s">
        <v>77</v>
      </c>
      <c r="I74" s="107"/>
      <c r="J74" s="107"/>
      <c r="K74" s="163" t="s">
        <v>78</v>
      </c>
      <c r="L74" s="164"/>
      <c r="M74" s="163" t="s">
        <v>79</v>
      </c>
      <c r="N74" s="164"/>
      <c r="O74" s="107" t="s">
        <v>80</v>
      </c>
      <c r="P74" s="66" t="s">
        <v>81</v>
      </c>
    </row>
    <row r="75" spans="1:16" ht="16.5" thickTop="1" thickBot="1">
      <c r="A75" s="70" t="s">
        <v>82</v>
      </c>
      <c r="B75" s="70" t="s">
        <v>83</v>
      </c>
      <c r="C75" s="70" t="s">
        <v>84</v>
      </c>
      <c r="D75" s="70" t="s">
        <v>85</v>
      </c>
      <c r="E75" s="70" t="s">
        <v>86</v>
      </c>
      <c r="F75" s="70" t="s">
        <v>87</v>
      </c>
      <c r="G75" s="70" t="s">
        <v>40</v>
      </c>
      <c r="H75" s="70" t="s">
        <v>88</v>
      </c>
      <c r="I75" s="70" t="s">
        <v>89</v>
      </c>
      <c r="J75" s="70" t="s">
        <v>90</v>
      </c>
      <c r="K75" s="70" t="s">
        <v>72</v>
      </c>
      <c r="L75" s="70" t="s">
        <v>89</v>
      </c>
      <c r="M75" s="70" t="s">
        <v>72</v>
      </c>
      <c r="N75" s="70" t="s">
        <v>89</v>
      </c>
      <c r="O75" s="70" t="s">
        <v>91</v>
      </c>
      <c r="P75">
        <v>30</v>
      </c>
    </row>
    <row r="76" spans="1:16" ht="15.75" thickTop="1" thickBot="1">
      <c r="A76" s="88" t="s">
        <v>160</v>
      </c>
      <c r="B76" s="90">
        <v>184</v>
      </c>
      <c r="C76" s="90">
        <v>0</v>
      </c>
      <c r="D76" s="91">
        <v>0</v>
      </c>
      <c r="E76" s="90">
        <v>184</v>
      </c>
      <c r="F76" s="90">
        <v>589</v>
      </c>
      <c r="G76" s="92">
        <v>63.33</v>
      </c>
      <c r="H76" s="90">
        <v>111.73</v>
      </c>
      <c r="I76" s="94">
        <v>0.60719999999999996</v>
      </c>
      <c r="J76" s="90">
        <v>0.6</v>
      </c>
      <c r="K76" s="90">
        <v>0</v>
      </c>
      <c r="L76" s="90">
        <v>0</v>
      </c>
      <c r="M76" s="90">
        <v>184</v>
      </c>
      <c r="N76" s="90">
        <v>0.61</v>
      </c>
      <c r="O76" s="95">
        <v>241607</v>
      </c>
      <c r="P76" s="79">
        <f>+B76/$P$75</f>
        <v>6.1333333333333337</v>
      </c>
    </row>
    <row r="77" spans="1:16" ht="15" thickBot="1">
      <c r="A77" s="80" t="s">
        <v>161</v>
      </c>
      <c r="B77" s="82">
        <v>164</v>
      </c>
      <c r="C77" s="82">
        <v>0</v>
      </c>
      <c r="D77" s="83">
        <v>0</v>
      </c>
      <c r="E77" s="82">
        <v>164</v>
      </c>
      <c r="F77" s="82">
        <v>551</v>
      </c>
      <c r="G77" s="84">
        <v>61.22</v>
      </c>
      <c r="H77" s="82">
        <v>101.88</v>
      </c>
      <c r="I77" s="96">
        <v>0.62119999999999997</v>
      </c>
      <c r="J77" s="82">
        <v>0.6</v>
      </c>
      <c r="K77" s="82">
        <v>0</v>
      </c>
      <c r="L77" s="82">
        <v>0</v>
      </c>
      <c r="M77" s="82">
        <v>164</v>
      </c>
      <c r="N77" s="82">
        <v>0.62</v>
      </c>
      <c r="O77" s="87">
        <v>241607</v>
      </c>
      <c r="P77" s="79">
        <f t="shared" ref="P77:P88" si="4">+B77/$P$75</f>
        <v>5.4666666666666668</v>
      </c>
    </row>
    <row r="78" spans="1:16" ht="15" thickBot="1">
      <c r="A78" s="88" t="s">
        <v>162</v>
      </c>
      <c r="B78" s="90">
        <v>222</v>
      </c>
      <c r="C78" s="90">
        <v>0</v>
      </c>
      <c r="D78" s="91">
        <v>0</v>
      </c>
      <c r="E78" s="90">
        <v>222</v>
      </c>
      <c r="F78" s="90">
        <v>828</v>
      </c>
      <c r="G78" s="92">
        <v>89.03</v>
      </c>
      <c r="H78" s="90">
        <v>145.08000000000001</v>
      </c>
      <c r="I78" s="94">
        <v>0.65349999999999997</v>
      </c>
      <c r="J78" s="90">
        <v>0.6</v>
      </c>
      <c r="K78" s="90">
        <v>2</v>
      </c>
      <c r="L78" s="90">
        <v>5.42</v>
      </c>
      <c r="M78" s="90">
        <v>220</v>
      </c>
      <c r="N78" s="90">
        <v>0.61</v>
      </c>
      <c r="O78" s="95">
        <v>241607</v>
      </c>
      <c r="P78" s="79">
        <f t="shared" si="4"/>
        <v>7.4</v>
      </c>
    </row>
    <row r="79" spans="1:16" ht="15" thickBot="1">
      <c r="A79" s="80" t="s">
        <v>163</v>
      </c>
      <c r="B79" s="82">
        <v>262</v>
      </c>
      <c r="C79" s="82">
        <v>0</v>
      </c>
      <c r="D79" s="83">
        <v>0</v>
      </c>
      <c r="E79" s="82">
        <v>262</v>
      </c>
      <c r="F79" s="82">
        <v>649</v>
      </c>
      <c r="G79" s="84">
        <v>69.78</v>
      </c>
      <c r="H79" s="82">
        <v>126.13</v>
      </c>
      <c r="I79" s="86">
        <v>0.48139999999999999</v>
      </c>
      <c r="J79" s="82">
        <v>0.6</v>
      </c>
      <c r="K79" s="82">
        <v>0</v>
      </c>
      <c r="L79" s="82">
        <v>0</v>
      </c>
      <c r="M79" s="82">
        <v>262</v>
      </c>
      <c r="N79" s="82">
        <v>0.48</v>
      </c>
      <c r="O79" s="87">
        <v>241607</v>
      </c>
      <c r="P79" s="79">
        <f t="shared" si="4"/>
        <v>8.7333333333333325</v>
      </c>
    </row>
    <row r="80" spans="1:16" ht="15" thickBot="1">
      <c r="A80" s="88" t="s">
        <v>164</v>
      </c>
      <c r="B80" s="90">
        <v>212</v>
      </c>
      <c r="C80" s="90">
        <v>0</v>
      </c>
      <c r="D80" s="91">
        <v>0</v>
      </c>
      <c r="E80" s="90">
        <v>212</v>
      </c>
      <c r="F80" s="90">
        <v>616</v>
      </c>
      <c r="G80" s="92">
        <v>73.33</v>
      </c>
      <c r="H80" s="90">
        <v>122.36</v>
      </c>
      <c r="I80" s="97">
        <v>0.57720000000000005</v>
      </c>
      <c r="J80" s="90">
        <v>0.6</v>
      </c>
      <c r="K80" s="90">
        <v>0</v>
      </c>
      <c r="L80" s="90">
        <v>0</v>
      </c>
      <c r="M80" s="90">
        <v>212</v>
      </c>
      <c r="N80" s="90">
        <v>0.57999999999999996</v>
      </c>
      <c r="O80" s="95">
        <v>241607</v>
      </c>
      <c r="P80" s="79">
        <f t="shared" si="4"/>
        <v>7.0666666666666664</v>
      </c>
    </row>
    <row r="81" spans="1:16" ht="15" thickBot="1">
      <c r="A81" s="80" t="s">
        <v>165</v>
      </c>
      <c r="B81" s="82">
        <v>218</v>
      </c>
      <c r="C81" s="82">
        <v>0</v>
      </c>
      <c r="D81" s="83">
        <v>0</v>
      </c>
      <c r="E81" s="82">
        <v>218</v>
      </c>
      <c r="F81" s="82">
        <v>718</v>
      </c>
      <c r="G81" s="84">
        <v>77.2</v>
      </c>
      <c r="H81" s="82">
        <v>136.80000000000001</v>
      </c>
      <c r="I81" s="96">
        <v>0.62749999999999995</v>
      </c>
      <c r="J81" s="82">
        <v>0.6</v>
      </c>
      <c r="K81" s="82">
        <v>1</v>
      </c>
      <c r="L81" s="82">
        <v>6.41</v>
      </c>
      <c r="M81" s="82">
        <v>217</v>
      </c>
      <c r="N81" s="82">
        <v>0.6</v>
      </c>
      <c r="O81" s="87">
        <v>241607</v>
      </c>
      <c r="P81" s="79">
        <f t="shared" si="4"/>
        <v>7.2666666666666666</v>
      </c>
    </row>
    <row r="82" spans="1:16" ht="15" thickBot="1">
      <c r="A82" s="88" t="s">
        <v>166</v>
      </c>
      <c r="B82" s="90">
        <v>154</v>
      </c>
      <c r="C82" s="90">
        <v>0</v>
      </c>
      <c r="D82" s="109">
        <v>1</v>
      </c>
      <c r="E82" s="90">
        <v>153</v>
      </c>
      <c r="F82" s="90">
        <v>583</v>
      </c>
      <c r="G82" s="92">
        <v>64.78</v>
      </c>
      <c r="H82" s="90">
        <v>117.86</v>
      </c>
      <c r="I82" s="94">
        <v>0.77029999999999998</v>
      </c>
      <c r="J82" s="90">
        <v>0.6</v>
      </c>
      <c r="K82" s="90">
        <v>2</v>
      </c>
      <c r="L82" s="90">
        <v>4.12</v>
      </c>
      <c r="M82" s="90">
        <v>151</v>
      </c>
      <c r="N82" s="90">
        <v>0.73</v>
      </c>
      <c r="O82" s="95">
        <v>241607</v>
      </c>
      <c r="P82" s="79">
        <f t="shared" si="4"/>
        <v>5.1333333333333337</v>
      </c>
    </row>
    <row r="83" spans="1:16" ht="15" thickBot="1">
      <c r="A83" s="80" t="s">
        <v>167</v>
      </c>
      <c r="B83" s="82">
        <v>171</v>
      </c>
      <c r="C83" s="82">
        <v>0</v>
      </c>
      <c r="D83" s="83">
        <v>0</v>
      </c>
      <c r="E83" s="82">
        <v>171</v>
      </c>
      <c r="F83" s="82">
        <v>497</v>
      </c>
      <c r="G83" s="84">
        <v>53.44</v>
      </c>
      <c r="H83" s="82">
        <v>102.46</v>
      </c>
      <c r="I83" s="86">
        <v>0.59919999999999995</v>
      </c>
      <c r="J83" s="82">
        <v>0.6</v>
      </c>
      <c r="K83" s="82">
        <v>2</v>
      </c>
      <c r="L83" s="82">
        <v>1.37</v>
      </c>
      <c r="M83" s="82">
        <v>169</v>
      </c>
      <c r="N83" s="82">
        <v>0.59</v>
      </c>
      <c r="O83" s="87">
        <v>241607</v>
      </c>
      <c r="P83" s="79">
        <f t="shared" si="4"/>
        <v>5.7</v>
      </c>
    </row>
    <row r="84" spans="1:16" ht="15" thickBot="1">
      <c r="A84" s="88" t="s">
        <v>168</v>
      </c>
      <c r="B84" s="90">
        <v>202</v>
      </c>
      <c r="C84" s="90">
        <v>0</v>
      </c>
      <c r="D84" s="91">
        <v>0</v>
      </c>
      <c r="E84" s="90">
        <v>202</v>
      </c>
      <c r="F84" s="90">
        <v>714</v>
      </c>
      <c r="G84" s="92">
        <v>79.33</v>
      </c>
      <c r="H84" s="90">
        <v>118.42</v>
      </c>
      <c r="I84" s="97">
        <v>0.58630000000000004</v>
      </c>
      <c r="J84" s="90">
        <v>0.6</v>
      </c>
      <c r="K84" s="90">
        <v>1</v>
      </c>
      <c r="L84" s="90">
        <v>2.17</v>
      </c>
      <c r="M84" s="90">
        <v>201</v>
      </c>
      <c r="N84" s="90">
        <v>0.57999999999999996</v>
      </c>
      <c r="O84" s="95">
        <v>241761</v>
      </c>
      <c r="P84" s="79">
        <f t="shared" si="4"/>
        <v>6.7333333333333334</v>
      </c>
    </row>
    <row r="85" spans="1:16" ht="15" thickBot="1">
      <c r="A85" s="80" t="s">
        <v>169</v>
      </c>
      <c r="B85" s="82">
        <v>228</v>
      </c>
      <c r="C85" s="82">
        <v>0</v>
      </c>
      <c r="D85" s="83">
        <v>0</v>
      </c>
      <c r="E85" s="82">
        <v>228</v>
      </c>
      <c r="F85" s="82">
        <v>741</v>
      </c>
      <c r="G85" s="84">
        <v>79.680000000000007</v>
      </c>
      <c r="H85" s="82">
        <v>127.53</v>
      </c>
      <c r="I85" s="86">
        <v>0.55930000000000002</v>
      </c>
      <c r="J85" s="82">
        <v>0.6</v>
      </c>
      <c r="K85" s="82">
        <v>1</v>
      </c>
      <c r="L85" s="82">
        <v>2.17</v>
      </c>
      <c r="M85" s="82">
        <v>227</v>
      </c>
      <c r="N85" s="82">
        <v>0.55000000000000004</v>
      </c>
      <c r="O85" s="87">
        <v>241779</v>
      </c>
      <c r="P85" s="79">
        <f t="shared" si="4"/>
        <v>7.6</v>
      </c>
    </row>
    <row r="86" spans="1:16" ht="15" thickBot="1">
      <c r="A86" s="88" t="s">
        <v>170</v>
      </c>
      <c r="B86" s="90">
        <v>242</v>
      </c>
      <c r="C86" s="90">
        <v>0</v>
      </c>
      <c r="D86" s="91">
        <v>0</v>
      </c>
      <c r="E86" s="90">
        <v>242</v>
      </c>
      <c r="F86" s="90">
        <v>876</v>
      </c>
      <c r="G86" s="92">
        <v>94.19</v>
      </c>
      <c r="H86" s="90">
        <v>160.56</v>
      </c>
      <c r="I86" s="94">
        <v>0.66349999999999998</v>
      </c>
      <c r="J86" s="90">
        <v>0.6</v>
      </c>
      <c r="K86" s="90">
        <v>4</v>
      </c>
      <c r="L86" s="90">
        <v>1.17</v>
      </c>
      <c r="M86" s="90">
        <v>238</v>
      </c>
      <c r="N86" s="90">
        <v>0.65</v>
      </c>
      <c r="O86" s="95">
        <v>241752</v>
      </c>
      <c r="P86" s="79">
        <f t="shared" si="4"/>
        <v>8.0666666666666664</v>
      </c>
    </row>
    <row r="87" spans="1:16" ht="15" thickBot="1">
      <c r="A87" s="80" t="s">
        <v>171</v>
      </c>
      <c r="B87" s="82">
        <v>245</v>
      </c>
      <c r="C87" s="82">
        <v>0</v>
      </c>
      <c r="D87" s="83">
        <v>0</v>
      </c>
      <c r="E87" s="82">
        <v>245</v>
      </c>
      <c r="F87" s="82">
        <v>880</v>
      </c>
      <c r="G87" s="84">
        <v>97.78</v>
      </c>
      <c r="H87" s="82">
        <v>145.41</v>
      </c>
      <c r="I87" s="86">
        <v>0.59350000000000003</v>
      </c>
      <c r="J87" s="82">
        <v>0.6</v>
      </c>
      <c r="K87" s="82">
        <v>0</v>
      </c>
      <c r="L87" s="82">
        <v>0</v>
      </c>
      <c r="M87" s="82">
        <v>245</v>
      </c>
      <c r="N87" s="82">
        <v>0.59</v>
      </c>
      <c r="O87" s="87">
        <v>241752</v>
      </c>
      <c r="P87" s="79">
        <f t="shared" si="4"/>
        <v>8.1666666666666661</v>
      </c>
    </row>
    <row r="88" spans="1:16" ht="15.75" thickBot="1">
      <c r="A88" s="119" t="s">
        <v>87</v>
      </c>
      <c r="B88" s="120">
        <v>2504</v>
      </c>
      <c r="C88" s="121">
        <v>0</v>
      </c>
      <c r="D88" s="121">
        <v>1</v>
      </c>
      <c r="E88" s="120">
        <v>2503</v>
      </c>
      <c r="F88" s="120">
        <v>8242</v>
      </c>
      <c r="G88" s="121">
        <v>75.27</v>
      </c>
      <c r="H88" s="122">
        <v>1516.22</v>
      </c>
      <c r="I88" s="121">
        <v>0.60580000000000001</v>
      </c>
      <c r="J88" s="119">
        <v>0.6</v>
      </c>
      <c r="K88" s="121">
        <v>13</v>
      </c>
      <c r="L88" s="121">
        <v>2.87</v>
      </c>
      <c r="M88" s="120">
        <v>2490</v>
      </c>
      <c r="N88" s="121">
        <v>0.59</v>
      </c>
      <c r="O88" s="105"/>
      <c r="P88" s="79">
        <f t="shared" si="4"/>
        <v>83.466666666666669</v>
      </c>
    </row>
    <row r="90" spans="1:16" ht="18">
      <c r="A90" s="104" t="s">
        <v>112</v>
      </c>
    </row>
    <row r="91" spans="1:16" ht="38.25" customHeight="1" thickBot="1">
      <c r="A91" s="106" t="s">
        <v>107</v>
      </c>
    </row>
    <row r="92" spans="1:16" ht="15.75" thickBot="1">
      <c r="A92" s="70" t="s">
        <v>71</v>
      </c>
      <c r="B92" s="70" t="s">
        <v>72</v>
      </c>
      <c r="C92" s="107" t="s">
        <v>73</v>
      </c>
      <c r="D92" s="107" t="s">
        <v>74</v>
      </c>
      <c r="E92" s="70" t="s">
        <v>72</v>
      </c>
      <c r="F92" s="70" t="s">
        <v>75</v>
      </c>
      <c r="G92" s="70" t="s">
        <v>76</v>
      </c>
      <c r="H92" s="107" t="s">
        <v>77</v>
      </c>
      <c r="I92" s="107"/>
      <c r="J92" s="107"/>
      <c r="K92" s="163" t="s">
        <v>78</v>
      </c>
      <c r="L92" s="164"/>
      <c r="M92" s="163" t="s">
        <v>79</v>
      </c>
      <c r="N92" s="164"/>
      <c r="O92" s="107" t="s">
        <v>80</v>
      </c>
      <c r="P92" s="66" t="s">
        <v>81</v>
      </c>
    </row>
    <row r="93" spans="1:16" ht="16.5" thickTop="1" thickBot="1">
      <c r="A93" s="70" t="s">
        <v>82</v>
      </c>
      <c r="B93" s="70" t="s">
        <v>83</v>
      </c>
      <c r="C93" s="70" t="s">
        <v>84</v>
      </c>
      <c r="D93" s="70" t="s">
        <v>85</v>
      </c>
      <c r="E93" s="70" t="s">
        <v>86</v>
      </c>
      <c r="F93" s="70" t="s">
        <v>87</v>
      </c>
      <c r="G93" s="70" t="s">
        <v>40</v>
      </c>
      <c r="H93" s="70" t="s">
        <v>88</v>
      </c>
      <c r="I93" s="70" t="s">
        <v>89</v>
      </c>
      <c r="J93" s="70" t="s">
        <v>90</v>
      </c>
      <c r="K93" s="70" t="s">
        <v>72</v>
      </c>
      <c r="L93" s="70" t="s">
        <v>89</v>
      </c>
      <c r="M93" s="70" t="s">
        <v>72</v>
      </c>
      <c r="N93" s="70" t="s">
        <v>89</v>
      </c>
      <c r="O93" s="70" t="s">
        <v>91</v>
      </c>
      <c r="P93">
        <v>30</v>
      </c>
    </row>
    <row r="94" spans="1:16" ht="15.75" thickTop="1" thickBot="1">
      <c r="A94" s="88" t="s">
        <v>160</v>
      </c>
      <c r="B94" s="90">
        <v>102</v>
      </c>
      <c r="C94" s="90">
        <v>0</v>
      </c>
      <c r="D94" s="109">
        <v>2</v>
      </c>
      <c r="E94" s="90">
        <v>100</v>
      </c>
      <c r="F94" s="90">
        <v>293</v>
      </c>
      <c r="G94" s="92">
        <v>31.51</v>
      </c>
      <c r="H94" s="90">
        <v>63.62</v>
      </c>
      <c r="I94" s="94">
        <v>0.63619999999999999</v>
      </c>
      <c r="J94" s="90">
        <v>0.6</v>
      </c>
      <c r="K94" s="90">
        <v>0</v>
      </c>
      <c r="L94" s="90">
        <v>0</v>
      </c>
      <c r="M94" s="90">
        <v>100</v>
      </c>
      <c r="N94" s="90">
        <v>0.64</v>
      </c>
      <c r="O94" s="95">
        <v>241746</v>
      </c>
      <c r="P94" s="79">
        <f>+B94/$P$93</f>
        <v>3.4</v>
      </c>
    </row>
    <row r="95" spans="1:16" ht="15" thickBot="1">
      <c r="A95" s="80" t="s">
        <v>161</v>
      </c>
      <c r="B95" s="82">
        <v>106</v>
      </c>
      <c r="C95" s="82">
        <v>0</v>
      </c>
      <c r="D95" s="108">
        <v>1</v>
      </c>
      <c r="E95" s="82">
        <v>105</v>
      </c>
      <c r="F95" s="82">
        <v>412</v>
      </c>
      <c r="G95" s="84">
        <v>45.78</v>
      </c>
      <c r="H95" s="82">
        <v>67.61</v>
      </c>
      <c r="I95" s="96">
        <v>0.64390000000000003</v>
      </c>
      <c r="J95" s="82">
        <v>0.6</v>
      </c>
      <c r="K95" s="82">
        <v>0</v>
      </c>
      <c r="L95" s="82">
        <v>0</v>
      </c>
      <c r="M95" s="82">
        <v>105</v>
      </c>
      <c r="N95" s="82">
        <v>0.64</v>
      </c>
      <c r="O95" s="87">
        <v>241746</v>
      </c>
      <c r="P95" s="79">
        <f t="shared" ref="P95:P106" si="5">+B95/$P$93</f>
        <v>3.5333333333333332</v>
      </c>
    </row>
    <row r="96" spans="1:16" ht="15" thickBot="1">
      <c r="A96" s="88" t="s">
        <v>162</v>
      </c>
      <c r="B96" s="90">
        <v>139</v>
      </c>
      <c r="C96" s="90">
        <v>0</v>
      </c>
      <c r="D96" s="91">
        <v>0</v>
      </c>
      <c r="E96" s="90">
        <v>139</v>
      </c>
      <c r="F96" s="90">
        <v>500</v>
      </c>
      <c r="G96" s="92">
        <v>53.76</v>
      </c>
      <c r="H96" s="90">
        <v>87.96</v>
      </c>
      <c r="I96" s="94">
        <v>0.63280000000000003</v>
      </c>
      <c r="J96" s="90">
        <v>0.6</v>
      </c>
      <c r="K96" s="90">
        <v>0</v>
      </c>
      <c r="L96" s="90">
        <v>0</v>
      </c>
      <c r="M96" s="90">
        <v>139</v>
      </c>
      <c r="N96" s="90">
        <v>0.63</v>
      </c>
      <c r="O96" s="95">
        <v>241746</v>
      </c>
      <c r="P96" s="79">
        <f t="shared" si="5"/>
        <v>4.6333333333333337</v>
      </c>
    </row>
    <row r="97" spans="1:16" ht="15" thickBot="1">
      <c r="A97" s="80" t="s">
        <v>163</v>
      </c>
      <c r="B97" s="82">
        <v>107</v>
      </c>
      <c r="C97" s="82">
        <v>0</v>
      </c>
      <c r="D97" s="83">
        <v>0</v>
      </c>
      <c r="E97" s="82">
        <v>107</v>
      </c>
      <c r="F97" s="82">
        <v>310</v>
      </c>
      <c r="G97" s="84">
        <v>33.33</v>
      </c>
      <c r="H97" s="82">
        <v>59.08</v>
      </c>
      <c r="I97" s="86">
        <v>0.55210000000000004</v>
      </c>
      <c r="J97" s="82">
        <v>0.6</v>
      </c>
      <c r="K97" s="82">
        <v>0</v>
      </c>
      <c r="L97" s="82">
        <v>0</v>
      </c>
      <c r="M97" s="82">
        <v>107</v>
      </c>
      <c r="N97" s="82">
        <v>0.55000000000000004</v>
      </c>
      <c r="O97" s="87">
        <v>241746</v>
      </c>
      <c r="P97" s="79">
        <f t="shared" si="5"/>
        <v>3.5666666666666669</v>
      </c>
    </row>
    <row r="98" spans="1:16" ht="15" thickBot="1">
      <c r="A98" s="88" t="s">
        <v>164</v>
      </c>
      <c r="B98" s="90">
        <v>134</v>
      </c>
      <c r="C98" s="90">
        <v>0</v>
      </c>
      <c r="D98" s="91">
        <v>0</v>
      </c>
      <c r="E98" s="90">
        <v>134</v>
      </c>
      <c r="F98" s="90">
        <v>405</v>
      </c>
      <c r="G98" s="92">
        <v>48.21</v>
      </c>
      <c r="H98" s="90">
        <v>93.15</v>
      </c>
      <c r="I98" s="94">
        <v>0.69510000000000005</v>
      </c>
      <c r="J98" s="90">
        <v>0.6</v>
      </c>
      <c r="K98" s="90">
        <v>0</v>
      </c>
      <c r="L98" s="90">
        <v>0</v>
      </c>
      <c r="M98" s="90">
        <v>134</v>
      </c>
      <c r="N98" s="90">
        <v>0.7</v>
      </c>
      <c r="O98" s="95">
        <v>241746</v>
      </c>
      <c r="P98" s="79">
        <f t="shared" si="5"/>
        <v>4.4666666666666668</v>
      </c>
    </row>
    <row r="99" spans="1:16" ht="15" thickBot="1">
      <c r="A99" s="80" t="s">
        <v>165</v>
      </c>
      <c r="B99" s="82">
        <v>132</v>
      </c>
      <c r="C99" s="82">
        <v>0</v>
      </c>
      <c r="D99" s="83">
        <v>0</v>
      </c>
      <c r="E99" s="82">
        <v>132</v>
      </c>
      <c r="F99" s="82">
        <v>399</v>
      </c>
      <c r="G99" s="84">
        <v>42.9</v>
      </c>
      <c r="H99" s="82">
        <v>73.31</v>
      </c>
      <c r="I99" s="86">
        <v>0.5554</v>
      </c>
      <c r="J99" s="82">
        <v>0.6</v>
      </c>
      <c r="K99" s="82">
        <v>0</v>
      </c>
      <c r="L99" s="82">
        <v>0</v>
      </c>
      <c r="M99" s="82">
        <v>132</v>
      </c>
      <c r="N99" s="82">
        <v>0.56000000000000005</v>
      </c>
      <c r="O99" s="87">
        <v>241746</v>
      </c>
      <c r="P99" s="79">
        <f t="shared" si="5"/>
        <v>4.4000000000000004</v>
      </c>
    </row>
    <row r="100" spans="1:16" ht="15" thickBot="1">
      <c r="A100" s="88" t="s">
        <v>166</v>
      </c>
      <c r="B100" s="90">
        <v>112</v>
      </c>
      <c r="C100" s="90">
        <v>0</v>
      </c>
      <c r="D100" s="109">
        <v>1</v>
      </c>
      <c r="E100" s="90">
        <v>111</v>
      </c>
      <c r="F100" s="90">
        <v>320</v>
      </c>
      <c r="G100" s="92">
        <v>35.56</v>
      </c>
      <c r="H100" s="90">
        <v>61.31</v>
      </c>
      <c r="I100" s="97">
        <v>0.55230000000000001</v>
      </c>
      <c r="J100" s="90">
        <v>0.6</v>
      </c>
      <c r="K100" s="90">
        <v>0</v>
      </c>
      <c r="L100" s="90">
        <v>0</v>
      </c>
      <c r="M100" s="90">
        <v>111</v>
      </c>
      <c r="N100" s="90">
        <v>0.55000000000000004</v>
      </c>
      <c r="O100" s="95">
        <v>241746</v>
      </c>
      <c r="P100" s="79">
        <f t="shared" si="5"/>
        <v>3.7333333333333334</v>
      </c>
    </row>
    <row r="101" spans="1:16" ht="15" thickBot="1">
      <c r="A101" s="80" t="s">
        <v>167</v>
      </c>
      <c r="B101" s="82">
        <v>110</v>
      </c>
      <c r="C101" s="82">
        <v>0</v>
      </c>
      <c r="D101" s="83">
        <v>0</v>
      </c>
      <c r="E101" s="82">
        <v>110</v>
      </c>
      <c r="F101" s="82">
        <v>466</v>
      </c>
      <c r="G101" s="84">
        <v>50.11</v>
      </c>
      <c r="H101" s="82">
        <v>68.53</v>
      </c>
      <c r="I101" s="96">
        <v>0.623</v>
      </c>
      <c r="J101" s="82">
        <v>0.6</v>
      </c>
      <c r="K101" s="82">
        <v>0</v>
      </c>
      <c r="L101" s="82">
        <v>0</v>
      </c>
      <c r="M101" s="82">
        <v>110</v>
      </c>
      <c r="N101" s="82">
        <v>0.62</v>
      </c>
      <c r="O101" s="87">
        <v>241746</v>
      </c>
      <c r="P101" s="79">
        <f t="shared" si="5"/>
        <v>3.6666666666666665</v>
      </c>
    </row>
    <row r="102" spans="1:16" ht="15" thickBot="1">
      <c r="A102" s="88" t="s">
        <v>168</v>
      </c>
      <c r="B102" s="90">
        <v>125</v>
      </c>
      <c r="C102" s="90">
        <v>0</v>
      </c>
      <c r="D102" s="91">
        <v>0</v>
      </c>
      <c r="E102" s="90">
        <v>125</v>
      </c>
      <c r="F102" s="90">
        <v>360</v>
      </c>
      <c r="G102" s="92">
        <v>40</v>
      </c>
      <c r="H102" s="90">
        <v>70.099999999999994</v>
      </c>
      <c r="I102" s="97">
        <v>0.56079999999999997</v>
      </c>
      <c r="J102" s="90">
        <v>0.6</v>
      </c>
      <c r="K102" s="90">
        <v>0</v>
      </c>
      <c r="L102" s="90">
        <v>0</v>
      </c>
      <c r="M102" s="90">
        <v>125</v>
      </c>
      <c r="N102" s="90">
        <v>0.56000000000000005</v>
      </c>
      <c r="O102" s="95">
        <v>241746</v>
      </c>
      <c r="P102" s="79">
        <f t="shared" si="5"/>
        <v>4.166666666666667</v>
      </c>
    </row>
    <row r="103" spans="1:16" ht="15" thickBot="1">
      <c r="A103" s="80" t="s">
        <v>169</v>
      </c>
      <c r="B103" s="82">
        <v>116</v>
      </c>
      <c r="C103" s="82">
        <v>0</v>
      </c>
      <c r="D103" s="83">
        <v>0</v>
      </c>
      <c r="E103" s="82">
        <v>116</v>
      </c>
      <c r="F103" s="82">
        <v>395</v>
      </c>
      <c r="G103" s="84">
        <v>42.47</v>
      </c>
      <c r="H103" s="82">
        <v>63.27</v>
      </c>
      <c r="I103" s="86">
        <v>0.5454</v>
      </c>
      <c r="J103" s="82">
        <v>0.6</v>
      </c>
      <c r="K103" s="82">
        <v>0</v>
      </c>
      <c r="L103" s="82">
        <v>0</v>
      </c>
      <c r="M103" s="82">
        <v>116</v>
      </c>
      <c r="N103" s="82">
        <v>0.55000000000000004</v>
      </c>
      <c r="O103" s="87">
        <v>241746</v>
      </c>
      <c r="P103" s="79">
        <f t="shared" si="5"/>
        <v>3.8666666666666667</v>
      </c>
    </row>
    <row r="104" spans="1:16" ht="15" thickBot="1">
      <c r="A104" s="88" t="s">
        <v>170</v>
      </c>
      <c r="B104" s="90">
        <v>137</v>
      </c>
      <c r="C104" s="90">
        <v>0</v>
      </c>
      <c r="D104" s="91">
        <v>0</v>
      </c>
      <c r="E104" s="90">
        <v>137</v>
      </c>
      <c r="F104" s="90">
        <v>470</v>
      </c>
      <c r="G104" s="92">
        <v>50.54</v>
      </c>
      <c r="H104" s="90">
        <v>83.18</v>
      </c>
      <c r="I104" s="94">
        <v>0.60719999999999996</v>
      </c>
      <c r="J104" s="90">
        <v>0.6</v>
      </c>
      <c r="K104" s="90">
        <v>0</v>
      </c>
      <c r="L104" s="90">
        <v>0</v>
      </c>
      <c r="M104" s="90">
        <v>137</v>
      </c>
      <c r="N104" s="90">
        <v>0.61</v>
      </c>
      <c r="O104" s="95">
        <v>241746</v>
      </c>
      <c r="P104" s="79">
        <f t="shared" si="5"/>
        <v>4.5666666666666664</v>
      </c>
    </row>
    <row r="105" spans="1:16" ht="15" thickBot="1">
      <c r="A105" s="80" t="s">
        <v>171</v>
      </c>
      <c r="B105" s="82">
        <v>140</v>
      </c>
      <c r="C105" s="82">
        <v>0</v>
      </c>
      <c r="D105" s="108">
        <v>1</v>
      </c>
      <c r="E105" s="82">
        <v>139</v>
      </c>
      <c r="F105" s="82">
        <v>382</v>
      </c>
      <c r="G105" s="84">
        <v>42.44</v>
      </c>
      <c r="H105" s="82">
        <v>81.66</v>
      </c>
      <c r="I105" s="86">
        <v>0.58750000000000002</v>
      </c>
      <c r="J105" s="82">
        <v>0.6</v>
      </c>
      <c r="K105" s="82">
        <v>0</v>
      </c>
      <c r="L105" s="82">
        <v>0</v>
      </c>
      <c r="M105" s="82">
        <v>139</v>
      </c>
      <c r="N105" s="82">
        <v>0.59</v>
      </c>
      <c r="O105" s="87">
        <v>241746</v>
      </c>
      <c r="P105" s="79">
        <f t="shared" si="5"/>
        <v>4.666666666666667</v>
      </c>
    </row>
    <row r="106" spans="1:16" ht="15.75" thickBot="1">
      <c r="A106" s="119" t="s">
        <v>87</v>
      </c>
      <c r="B106" s="120">
        <v>1460</v>
      </c>
      <c r="C106" s="121">
        <v>0</v>
      </c>
      <c r="D106" s="121">
        <v>5</v>
      </c>
      <c r="E106" s="120">
        <v>1455</v>
      </c>
      <c r="F106" s="120">
        <v>4712</v>
      </c>
      <c r="G106" s="121">
        <v>43.03</v>
      </c>
      <c r="H106" s="121">
        <v>872.78</v>
      </c>
      <c r="I106" s="121">
        <v>0.5998</v>
      </c>
      <c r="J106" s="119">
        <v>0.6</v>
      </c>
      <c r="K106" s="121">
        <v>0</v>
      </c>
      <c r="L106" s="121">
        <v>0</v>
      </c>
      <c r="M106" s="120">
        <v>1455</v>
      </c>
      <c r="N106" s="121">
        <v>0.6</v>
      </c>
      <c r="O106" s="105"/>
      <c r="P106" s="79">
        <f t="shared" si="5"/>
        <v>48.666666666666664</v>
      </c>
    </row>
    <row r="108" spans="1:16" ht="18">
      <c r="A108" s="104" t="s">
        <v>114</v>
      </c>
    </row>
    <row r="109" spans="1:16" ht="30.75" thickBot="1">
      <c r="A109" s="106" t="s">
        <v>175</v>
      </c>
    </row>
    <row r="110" spans="1:16" ht="15.75" thickBot="1">
      <c r="A110" s="70" t="s">
        <v>71</v>
      </c>
      <c r="B110" s="70" t="s">
        <v>72</v>
      </c>
      <c r="C110" s="107" t="s">
        <v>73</v>
      </c>
      <c r="D110" s="107" t="s">
        <v>74</v>
      </c>
      <c r="E110" s="70" t="s">
        <v>72</v>
      </c>
      <c r="F110" s="70" t="s">
        <v>75</v>
      </c>
      <c r="G110" s="70" t="s">
        <v>76</v>
      </c>
      <c r="H110" s="107" t="s">
        <v>77</v>
      </c>
      <c r="I110" s="107"/>
      <c r="J110" s="107"/>
      <c r="K110" s="163" t="s">
        <v>78</v>
      </c>
      <c r="L110" s="164"/>
      <c r="M110" s="163" t="s">
        <v>79</v>
      </c>
      <c r="N110" s="164"/>
      <c r="O110" s="107" t="s">
        <v>80</v>
      </c>
      <c r="P110" s="66" t="s">
        <v>81</v>
      </c>
    </row>
    <row r="111" spans="1:16" ht="16.5" thickTop="1" thickBot="1">
      <c r="A111" s="70" t="s">
        <v>82</v>
      </c>
      <c r="B111" s="70" t="s">
        <v>83</v>
      </c>
      <c r="C111" s="70" t="s">
        <v>84</v>
      </c>
      <c r="D111" s="70" t="s">
        <v>85</v>
      </c>
      <c r="E111" s="70" t="s">
        <v>86</v>
      </c>
      <c r="F111" s="70" t="s">
        <v>87</v>
      </c>
      <c r="G111" s="70" t="s">
        <v>40</v>
      </c>
      <c r="H111" s="70" t="s">
        <v>88</v>
      </c>
      <c r="I111" s="70" t="s">
        <v>89</v>
      </c>
      <c r="J111" s="70" t="s">
        <v>90</v>
      </c>
      <c r="K111" s="70" t="s">
        <v>72</v>
      </c>
      <c r="L111" s="70" t="s">
        <v>89</v>
      </c>
      <c r="M111" s="70" t="s">
        <v>72</v>
      </c>
      <c r="N111" s="70" t="s">
        <v>89</v>
      </c>
      <c r="O111" s="70" t="s">
        <v>91</v>
      </c>
      <c r="P111">
        <v>60</v>
      </c>
    </row>
    <row r="112" spans="1:16" ht="15.75" thickTop="1" thickBot="1">
      <c r="A112" s="88" t="s">
        <v>160</v>
      </c>
      <c r="B112" s="90">
        <v>509</v>
      </c>
      <c r="C112" s="90">
        <v>0</v>
      </c>
      <c r="D112" s="91">
        <v>0</v>
      </c>
      <c r="E112" s="90">
        <v>509</v>
      </c>
      <c r="F112" s="89">
        <v>1763</v>
      </c>
      <c r="G112" s="92">
        <v>94.78</v>
      </c>
      <c r="H112" s="90">
        <v>310.11</v>
      </c>
      <c r="I112" s="97">
        <v>0.60919999999999996</v>
      </c>
      <c r="J112" s="90">
        <v>0.8</v>
      </c>
      <c r="K112" s="90">
        <v>6</v>
      </c>
      <c r="L112" s="90">
        <v>0.97</v>
      </c>
      <c r="M112" s="90">
        <v>503</v>
      </c>
      <c r="N112" s="90">
        <v>0.6</v>
      </c>
      <c r="O112" s="95">
        <v>241765</v>
      </c>
      <c r="P112" s="79">
        <f>+B112/$P$111</f>
        <v>8.4833333333333325</v>
      </c>
    </row>
    <row r="113" spans="1:16" ht="15" thickBot="1">
      <c r="A113" s="80" t="s">
        <v>161</v>
      </c>
      <c r="B113" s="82">
        <v>444</v>
      </c>
      <c r="C113" s="82">
        <v>0</v>
      </c>
      <c r="D113" s="83">
        <v>0</v>
      </c>
      <c r="E113" s="82">
        <v>444</v>
      </c>
      <c r="F113" s="81">
        <v>1438</v>
      </c>
      <c r="G113" s="84">
        <v>79.89</v>
      </c>
      <c r="H113" s="82">
        <v>273.67</v>
      </c>
      <c r="I113" s="86">
        <v>0.61639999999999995</v>
      </c>
      <c r="J113" s="82">
        <v>0.8</v>
      </c>
      <c r="K113" s="82">
        <v>13</v>
      </c>
      <c r="L113" s="82">
        <v>0.96</v>
      </c>
      <c r="M113" s="82">
        <v>431</v>
      </c>
      <c r="N113" s="82">
        <v>0.61</v>
      </c>
      <c r="O113" s="87">
        <v>241765</v>
      </c>
      <c r="P113" s="79">
        <f t="shared" ref="P113:P124" si="6">+B113/$P$111</f>
        <v>7.4</v>
      </c>
    </row>
    <row r="114" spans="1:16" ht="15" thickBot="1">
      <c r="A114" s="88" t="s">
        <v>162</v>
      </c>
      <c r="B114" s="90">
        <v>526</v>
      </c>
      <c r="C114" s="90">
        <v>0</v>
      </c>
      <c r="D114" s="91">
        <v>0</v>
      </c>
      <c r="E114" s="90">
        <v>526</v>
      </c>
      <c r="F114" s="89">
        <v>1427</v>
      </c>
      <c r="G114" s="92">
        <v>76.72</v>
      </c>
      <c r="H114" s="90">
        <v>247.81</v>
      </c>
      <c r="I114" s="97">
        <v>0.47110000000000002</v>
      </c>
      <c r="J114" s="90">
        <v>0.8</v>
      </c>
      <c r="K114" s="90">
        <v>211</v>
      </c>
      <c r="L114" s="90">
        <v>0.24</v>
      </c>
      <c r="M114" s="90">
        <v>315</v>
      </c>
      <c r="N114" s="90">
        <v>0.63</v>
      </c>
      <c r="O114" s="95">
        <v>241589</v>
      </c>
      <c r="P114" s="79">
        <f t="shared" si="6"/>
        <v>8.7666666666666675</v>
      </c>
    </row>
    <row r="115" spans="1:16" ht="15" thickBot="1">
      <c r="A115" s="80" t="s">
        <v>163</v>
      </c>
      <c r="B115" s="82">
        <v>567</v>
      </c>
      <c r="C115" s="82">
        <v>0</v>
      </c>
      <c r="D115" s="108">
        <v>3</v>
      </c>
      <c r="E115" s="82">
        <v>564</v>
      </c>
      <c r="F115" s="81">
        <v>1530</v>
      </c>
      <c r="G115" s="84">
        <v>82.26</v>
      </c>
      <c r="H115" s="82">
        <v>250.85</v>
      </c>
      <c r="I115" s="86">
        <v>0.44479999999999997</v>
      </c>
      <c r="J115" s="82">
        <v>0.8</v>
      </c>
      <c r="K115" s="82">
        <v>312</v>
      </c>
      <c r="L115" s="82">
        <v>0.36</v>
      </c>
      <c r="M115" s="82">
        <v>252</v>
      </c>
      <c r="N115" s="82">
        <v>0.55000000000000004</v>
      </c>
      <c r="O115" s="87">
        <v>241743</v>
      </c>
      <c r="P115" s="79">
        <f t="shared" si="6"/>
        <v>9.4499999999999993</v>
      </c>
    </row>
    <row r="116" spans="1:16" ht="15" thickBot="1">
      <c r="A116" s="88" t="s">
        <v>164</v>
      </c>
      <c r="B116" s="90">
        <v>486</v>
      </c>
      <c r="C116" s="90">
        <v>0</v>
      </c>
      <c r="D116" s="91">
        <v>0</v>
      </c>
      <c r="E116" s="90">
        <v>486</v>
      </c>
      <c r="F116" s="89">
        <v>1583</v>
      </c>
      <c r="G116" s="92">
        <v>94.23</v>
      </c>
      <c r="H116" s="90">
        <v>288.62</v>
      </c>
      <c r="I116" s="97">
        <v>0.59389999999999998</v>
      </c>
      <c r="J116" s="90">
        <v>0.8</v>
      </c>
      <c r="K116" s="90">
        <v>9</v>
      </c>
      <c r="L116" s="90">
        <v>1.29</v>
      </c>
      <c r="M116" s="90">
        <v>477</v>
      </c>
      <c r="N116" s="90">
        <v>0.57999999999999996</v>
      </c>
      <c r="O116" s="95">
        <v>241827</v>
      </c>
      <c r="P116" s="79">
        <f t="shared" si="6"/>
        <v>8.1</v>
      </c>
    </row>
    <row r="117" spans="1:16" ht="15" thickBot="1">
      <c r="A117" s="80" t="s">
        <v>165</v>
      </c>
      <c r="B117" s="82">
        <v>454</v>
      </c>
      <c r="C117" s="82">
        <v>0</v>
      </c>
      <c r="D117" s="108">
        <v>1</v>
      </c>
      <c r="E117" s="82">
        <v>453</v>
      </c>
      <c r="F117" s="81">
        <v>1387</v>
      </c>
      <c r="G117" s="84">
        <v>74.569999999999993</v>
      </c>
      <c r="H117" s="82">
        <v>249.81</v>
      </c>
      <c r="I117" s="86">
        <v>0.5514</v>
      </c>
      <c r="J117" s="82">
        <v>0.8</v>
      </c>
      <c r="K117" s="82">
        <v>37</v>
      </c>
      <c r="L117" s="82">
        <v>0.71</v>
      </c>
      <c r="M117" s="82">
        <v>416</v>
      </c>
      <c r="N117" s="82">
        <v>0.54</v>
      </c>
      <c r="O117" s="87">
        <v>241589</v>
      </c>
      <c r="P117" s="79">
        <f t="shared" si="6"/>
        <v>7.5666666666666664</v>
      </c>
    </row>
    <row r="118" spans="1:16" ht="15" thickBot="1">
      <c r="A118" s="88" t="s">
        <v>166</v>
      </c>
      <c r="B118" s="90">
        <v>358</v>
      </c>
      <c r="C118" s="90">
        <v>0</v>
      </c>
      <c r="D118" s="109">
        <v>1</v>
      </c>
      <c r="E118" s="90">
        <v>357</v>
      </c>
      <c r="F118" s="89">
        <v>1255</v>
      </c>
      <c r="G118" s="92">
        <v>69.72</v>
      </c>
      <c r="H118" s="90">
        <v>244.09</v>
      </c>
      <c r="I118" s="97">
        <v>0.68369999999999997</v>
      </c>
      <c r="J118" s="90">
        <v>0.8</v>
      </c>
      <c r="K118" s="90">
        <v>10</v>
      </c>
      <c r="L118" s="90">
        <v>1.41</v>
      </c>
      <c r="M118" s="90">
        <v>347</v>
      </c>
      <c r="N118" s="90">
        <v>0.66</v>
      </c>
      <c r="O118" s="95">
        <v>241765</v>
      </c>
      <c r="P118" s="79">
        <f t="shared" si="6"/>
        <v>5.9666666666666668</v>
      </c>
    </row>
    <row r="119" spans="1:16" ht="15" thickBot="1">
      <c r="A119" s="80" t="s">
        <v>167</v>
      </c>
      <c r="B119" s="82">
        <v>413</v>
      </c>
      <c r="C119" s="82">
        <v>0</v>
      </c>
      <c r="D119" s="83">
        <v>0</v>
      </c>
      <c r="E119" s="82">
        <v>413</v>
      </c>
      <c r="F119" s="81">
        <v>1374</v>
      </c>
      <c r="G119" s="84">
        <v>73.87</v>
      </c>
      <c r="H119" s="82">
        <v>221.87</v>
      </c>
      <c r="I119" s="86">
        <v>0.53720000000000001</v>
      </c>
      <c r="J119" s="82">
        <v>0.8</v>
      </c>
      <c r="K119" s="82">
        <v>203</v>
      </c>
      <c r="L119" s="82">
        <v>0.48</v>
      </c>
      <c r="M119" s="82">
        <v>210</v>
      </c>
      <c r="N119" s="82">
        <v>0.59</v>
      </c>
      <c r="O119" s="87">
        <v>241689</v>
      </c>
      <c r="P119" s="79">
        <f t="shared" si="6"/>
        <v>6.8833333333333337</v>
      </c>
    </row>
    <row r="120" spans="1:16" ht="15" thickBot="1">
      <c r="A120" s="88" t="s">
        <v>168</v>
      </c>
      <c r="B120" s="90">
        <v>450</v>
      </c>
      <c r="C120" s="90">
        <v>0</v>
      </c>
      <c r="D120" s="91">
        <v>0</v>
      </c>
      <c r="E120" s="90">
        <v>450</v>
      </c>
      <c r="F120" s="89">
        <v>1513</v>
      </c>
      <c r="G120" s="92">
        <v>84.06</v>
      </c>
      <c r="H120" s="90">
        <v>289.92</v>
      </c>
      <c r="I120" s="97">
        <v>0.64429999999999998</v>
      </c>
      <c r="J120" s="90">
        <v>0.8</v>
      </c>
      <c r="K120" s="90">
        <v>186</v>
      </c>
      <c r="L120" s="90">
        <v>0.48</v>
      </c>
      <c r="M120" s="90">
        <v>264</v>
      </c>
      <c r="N120" s="90">
        <v>0.76</v>
      </c>
      <c r="O120" s="95">
        <v>241689</v>
      </c>
      <c r="P120" s="79">
        <f t="shared" si="6"/>
        <v>7.5</v>
      </c>
    </row>
    <row r="121" spans="1:16" ht="15" thickBot="1">
      <c r="A121" s="80" t="s">
        <v>169</v>
      </c>
      <c r="B121" s="82">
        <v>496</v>
      </c>
      <c r="C121" s="82">
        <v>0</v>
      </c>
      <c r="D121" s="108">
        <v>3</v>
      </c>
      <c r="E121" s="82">
        <v>493</v>
      </c>
      <c r="F121" s="81">
        <v>1808</v>
      </c>
      <c r="G121" s="84">
        <v>97.2</v>
      </c>
      <c r="H121" s="82">
        <v>251.31</v>
      </c>
      <c r="I121" s="86">
        <v>0.50980000000000003</v>
      </c>
      <c r="J121" s="82">
        <v>0.8</v>
      </c>
      <c r="K121" s="82">
        <v>244</v>
      </c>
      <c r="L121" s="82">
        <v>0.5</v>
      </c>
      <c r="M121" s="82">
        <v>249</v>
      </c>
      <c r="N121" s="82">
        <v>0.52</v>
      </c>
      <c r="O121" s="87">
        <v>241736</v>
      </c>
      <c r="P121" s="79">
        <f t="shared" si="6"/>
        <v>8.2666666666666675</v>
      </c>
    </row>
    <row r="122" spans="1:16" ht="15" thickBot="1">
      <c r="A122" s="88" t="s">
        <v>170</v>
      </c>
      <c r="B122" s="90">
        <v>566</v>
      </c>
      <c r="C122" s="90">
        <v>0</v>
      </c>
      <c r="D122" s="109">
        <v>1</v>
      </c>
      <c r="E122" s="90">
        <v>565</v>
      </c>
      <c r="F122" s="89">
        <v>1912</v>
      </c>
      <c r="G122" s="92">
        <v>102.8</v>
      </c>
      <c r="H122" s="90">
        <v>336.92</v>
      </c>
      <c r="I122" s="97">
        <v>0.59630000000000005</v>
      </c>
      <c r="J122" s="90">
        <v>0.8</v>
      </c>
      <c r="K122" s="90">
        <v>286</v>
      </c>
      <c r="L122" s="90">
        <v>0.55000000000000004</v>
      </c>
      <c r="M122" s="90">
        <v>279</v>
      </c>
      <c r="N122" s="90">
        <v>0.65</v>
      </c>
      <c r="O122" s="95">
        <v>241747</v>
      </c>
      <c r="P122" s="79">
        <f t="shared" si="6"/>
        <v>9.4333333333333336</v>
      </c>
    </row>
    <row r="123" spans="1:16" ht="15" thickBot="1">
      <c r="A123" s="80" t="s">
        <v>171</v>
      </c>
      <c r="B123" s="82">
        <v>532</v>
      </c>
      <c r="C123" s="82">
        <v>0</v>
      </c>
      <c r="D123" s="108">
        <v>4</v>
      </c>
      <c r="E123" s="82">
        <v>528</v>
      </c>
      <c r="F123" s="81">
        <v>1843</v>
      </c>
      <c r="G123" s="84">
        <v>102.39</v>
      </c>
      <c r="H123" s="82">
        <v>340.59</v>
      </c>
      <c r="I123" s="86">
        <v>0.64510000000000001</v>
      </c>
      <c r="J123" s="82">
        <v>0.8</v>
      </c>
      <c r="K123" s="82">
        <v>31</v>
      </c>
      <c r="L123" s="82">
        <v>1.38</v>
      </c>
      <c r="M123" s="82">
        <v>497</v>
      </c>
      <c r="N123" s="82">
        <v>0.6</v>
      </c>
      <c r="O123" s="87">
        <v>241765</v>
      </c>
      <c r="P123" s="79">
        <f t="shared" si="6"/>
        <v>8.8666666666666671</v>
      </c>
    </row>
    <row r="124" spans="1:16" ht="15.75" thickBot="1">
      <c r="A124" s="119" t="s">
        <v>87</v>
      </c>
      <c r="B124" s="120">
        <v>5801</v>
      </c>
      <c r="C124" s="121">
        <v>0</v>
      </c>
      <c r="D124" s="121">
        <v>13</v>
      </c>
      <c r="E124" s="120">
        <v>5788</v>
      </c>
      <c r="F124" s="120">
        <v>18833</v>
      </c>
      <c r="G124" s="121">
        <v>86</v>
      </c>
      <c r="H124" s="122">
        <v>3305.56</v>
      </c>
      <c r="I124" s="121">
        <v>0.57110000000000005</v>
      </c>
      <c r="J124" s="119">
        <v>0.8</v>
      </c>
      <c r="K124" s="120">
        <v>1548</v>
      </c>
      <c r="L124" s="121">
        <v>0.48</v>
      </c>
      <c r="M124" s="120">
        <v>4240</v>
      </c>
      <c r="N124" s="121">
        <v>0.6</v>
      </c>
      <c r="O124" s="105"/>
      <c r="P124" s="79">
        <f t="shared" si="6"/>
        <v>96.683333333333337</v>
      </c>
    </row>
    <row r="125" spans="1:16" s="116" customFormat="1" ht="15">
      <c r="A125" s="123"/>
      <c r="B125" s="124"/>
      <c r="C125" s="125"/>
      <c r="D125" s="124"/>
      <c r="E125" s="125"/>
      <c r="F125" s="125"/>
      <c r="G125" s="125"/>
      <c r="H125" s="123"/>
      <c r="I125" s="125"/>
      <c r="J125" s="125"/>
      <c r="K125" s="125"/>
      <c r="L125" s="125"/>
      <c r="M125" s="115"/>
      <c r="N125" s="115"/>
      <c r="O125" s="115"/>
    </row>
    <row r="126" spans="1:16" s="116" customFormat="1" ht="18">
      <c r="A126" s="104" t="s">
        <v>116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6" s="116" customFormat="1" ht="36.75" customHeight="1" thickBot="1">
      <c r="A127" s="106" t="s">
        <v>107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6" s="116" customFormat="1" ht="15.75" thickBot="1">
      <c r="A128" s="70" t="s">
        <v>117</v>
      </c>
      <c r="B128" s="70" t="s">
        <v>72</v>
      </c>
      <c r="C128" s="107" t="s">
        <v>73</v>
      </c>
      <c r="D128" s="107" t="s">
        <v>74</v>
      </c>
      <c r="E128" s="70" t="s">
        <v>72</v>
      </c>
      <c r="F128" s="70" t="s">
        <v>75</v>
      </c>
      <c r="G128" s="70" t="s">
        <v>76</v>
      </c>
      <c r="H128" s="107" t="s">
        <v>77</v>
      </c>
      <c r="I128" s="107"/>
      <c r="J128" s="107"/>
      <c r="K128" s="163" t="s">
        <v>78</v>
      </c>
      <c r="L128" s="164"/>
      <c r="M128" s="163" t="s">
        <v>79</v>
      </c>
      <c r="N128" s="164"/>
      <c r="O128" s="107" t="s">
        <v>80</v>
      </c>
      <c r="P128" s="66" t="s">
        <v>81</v>
      </c>
    </row>
    <row r="129" spans="1:16" ht="16.5" thickTop="1" thickBot="1">
      <c r="A129" s="70" t="s">
        <v>82</v>
      </c>
      <c r="B129" s="70" t="s">
        <v>83</v>
      </c>
      <c r="C129" s="70" t="s">
        <v>84</v>
      </c>
      <c r="D129" s="70" t="s">
        <v>85</v>
      </c>
      <c r="E129" s="70" t="s">
        <v>86</v>
      </c>
      <c r="F129" s="70" t="s">
        <v>87</v>
      </c>
      <c r="G129" s="70" t="s">
        <v>40</v>
      </c>
      <c r="H129" s="70" t="s">
        <v>88</v>
      </c>
      <c r="I129" s="70" t="s">
        <v>89</v>
      </c>
      <c r="J129" s="70" t="s">
        <v>90</v>
      </c>
      <c r="K129" s="70" t="s">
        <v>72</v>
      </c>
      <c r="L129" s="70" t="s">
        <v>89</v>
      </c>
      <c r="M129" s="70" t="s">
        <v>72</v>
      </c>
      <c r="N129" s="70" t="s">
        <v>89</v>
      </c>
      <c r="O129" s="70" t="s">
        <v>91</v>
      </c>
      <c r="P129">
        <v>30</v>
      </c>
    </row>
    <row r="130" spans="1:16" ht="15.75" thickTop="1" thickBot="1">
      <c r="A130" s="88" t="s">
        <v>160</v>
      </c>
      <c r="B130" s="90">
        <v>196</v>
      </c>
      <c r="C130" s="90">
        <v>0</v>
      </c>
      <c r="D130" s="91">
        <v>0</v>
      </c>
      <c r="E130" s="90">
        <v>196</v>
      </c>
      <c r="F130" s="90">
        <v>599</v>
      </c>
      <c r="G130" s="92">
        <v>64.41</v>
      </c>
      <c r="H130" s="90">
        <v>123.69</v>
      </c>
      <c r="I130" s="94">
        <v>0.63109999999999999</v>
      </c>
      <c r="J130" s="90">
        <v>0.6</v>
      </c>
      <c r="K130" s="90">
        <v>0</v>
      </c>
      <c r="L130" s="90">
        <v>0</v>
      </c>
      <c r="M130" s="90">
        <v>196</v>
      </c>
      <c r="N130" s="90">
        <v>0.63</v>
      </c>
      <c r="O130" s="95">
        <v>241598</v>
      </c>
      <c r="P130" s="79">
        <f>+B130/$P$129</f>
        <v>6.5333333333333332</v>
      </c>
    </row>
    <row r="131" spans="1:16" ht="15" thickBot="1">
      <c r="A131" s="80" t="s">
        <v>161</v>
      </c>
      <c r="B131" s="82">
        <v>173</v>
      </c>
      <c r="C131" s="82">
        <v>0</v>
      </c>
      <c r="D131" s="108">
        <v>1</v>
      </c>
      <c r="E131" s="82">
        <v>172</v>
      </c>
      <c r="F131" s="82">
        <v>656</v>
      </c>
      <c r="G131" s="84">
        <v>72.89</v>
      </c>
      <c r="H131" s="82">
        <v>105.44</v>
      </c>
      <c r="I131" s="96">
        <v>0.61299999999999999</v>
      </c>
      <c r="J131" s="82">
        <v>0.6</v>
      </c>
      <c r="K131" s="82">
        <v>2</v>
      </c>
      <c r="L131" s="82">
        <v>3.26</v>
      </c>
      <c r="M131" s="82">
        <v>170</v>
      </c>
      <c r="N131" s="82">
        <v>0.57999999999999996</v>
      </c>
      <c r="O131" s="87">
        <v>241598</v>
      </c>
      <c r="P131" s="79">
        <f t="shared" ref="P131:P142" si="7">+B131/$P$129</f>
        <v>5.7666666666666666</v>
      </c>
    </row>
    <row r="132" spans="1:16" ht="15" thickBot="1">
      <c r="A132" s="88" t="s">
        <v>162</v>
      </c>
      <c r="B132" s="90">
        <v>192</v>
      </c>
      <c r="C132" s="90">
        <v>0</v>
      </c>
      <c r="D132" s="91">
        <v>0</v>
      </c>
      <c r="E132" s="90">
        <v>192</v>
      </c>
      <c r="F132" s="90">
        <v>709</v>
      </c>
      <c r="G132" s="92">
        <v>76.239999999999995</v>
      </c>
      <c r="H132" s="90">
        <v>123.2</v>
      </c>
      <c r="I132" s="94">
        <v>0.64170000000000005</v>
      </c>
      <c r="J132" s="90">
        <v>0.6</v>
      </c>
      <c r="K132" s="90">
        <v>4</v>
      </c>
      <c r="L132" s="90">
        <v>1.3</v>
      </c>
      <c r="M132" s="90">
        <v>188</v>
      </c>
      <c r="N132" s="90">
        <v>0.63</v>
      </c>
      <c r="O132" s="95">
        <v>241598</v>
      </c>
      <c r="P132" s="79">
        <f t="shared" si="7"/>
        <v>6.4</v>
      </c>
    </row>
    <row r="133" spans="1:16" ht="15" thickBot="1">
      <c r="A133" s="80" t="s">
        <v>163</v>
      </c>
      <c r="B133" s="82">
        <v>242</v>
      </c>
      <c r="C133" s="82">
        <v>0</v>
      </c>
      <c r="D133" s="83">
        <v>0</v>
      </c>
      <c r="E133" s="82">
        <v>242</v>
      </c>
      <c r="F133" s="82">
        <v>747</v>
      </c>
      <c r="G133" s="84">
        <v>80.319999999999993</v>
      </c>
      <c r="H133" s="82">
        <v>141.21</v>
      </c>
      <c r="I133" s="86">
        <v>0.58350000000000002</v>
      </c>
      <c r="J133" s="82">
        <v>0.6</v>
      </c>
      <c r="K133" s="82">
        <v>2</v>
      </c>
      <c r="L133" s="82">
        <v>1.98</v>
      </c>
      <c r="M133" s="82">
        <v>240</v>
      </c>
      <c r="N133" s="82">
        <v>0.56999999999999995</v>
      </c>
      <c r="O133" s="87">
        <v>241598</v>
      </c>
      <c r="P133" s="79">
        <f t="shared" si="7"/>
        <v>8.0666666666666664</v>
      </c>
    </row>
    <row r="134" spans="1:16" ht="15" thickBot="1">
      <c r="A134" s="88" t="s">
        <v>164</v>
      </c>
      <c r="B134" s="90">
        <v>217</v>
      </c>
      <c r="C134" s="90">
        <v>0</v>
      </c>
      <c r="D134" s="91">
        <v>0</v>
      </c>
      <c r="E134" s="90">
        <v>217</v>
      </c>
      <c r="F134" s="90">
        <v>641</v>
      </c>
      <c r="G134" s="92">
        <v>76.31</v>
      </c>
      <c r="H134" s="90">
        <v>123.17</v>
      </c>
      <c r="I134" s="97">
        <v>0.56759999999999999</v>
      </c>
      <c r="J134" s="90">
        <v>0.6</v>
      </c>
      <c r="K134" s="90">
        <v>0</v>
      </c>
      <c r="L134" s="90">
        <v>0</v>
      </c>
      <c r="M134" s="90">
        <v>217</v>
      </c>
      <c r="N134" s="90">
        <v>0.56999999999999995</v>
      </c>
      <c r="O134" s="95">
        <v>241598</v>
      </c>
      <c r="P134" s="79">
        <f t="shared" si="7"/>
        <v>7.2333333333333334</v>
      </c>
    </row>
    <row r="135" spans="1:16" ht="15" thickBot="1">
      <c r="A135" s="80" t="s">
        <v>165</v>
      </c>
      <c r="B135" s="82">
        <v>188</v>
      </c>
      <c r="C135" s="82">
        <v>0</v>
      </c>
      <c r="D135" s="83">
        <v>0</v>
      </c>
      <c r="E135" s="82">
        <v>188</v>
      </c>
      <c r="F135" s="82">
        <v>647</v>
      </c>
      <c r="G135" s="84">
        <v>69.569999999999993</v>
      </c>
      <c r="H135" s="82">
        <v>128.72</v>
      </c>
      <c r="I135" s="96">
        <v>0.68469999999999998</v>
      </c>
      <c r="J135" s="82">
        <v>0.6</v>
      </c>
      <c r="K135" s="82">
        <v>3</v>
      </c>
      <c r="L135" s="82">
        <v>2.91</v>
      </c>
      <c r="M135" s="82">
        <v>185</v>
      </c>
      <c r="N135" s="82">
        <v>0.65</v>
      </c>
      <c r="O135" s="87">
        <v>241598</v>
      </c>
      <c r="P135" s="79">
        <f t="shared" si="7"/>
        <v>6.2666666666666666</v>
      </c>
    </row>
    <row r="136" spans="1:16" ht="15" thickBot="1">
      <c r="A136" s="88" t="s">
        <v>166</v>
      </c>
      <c r="B136" s="90">
        <v>198</v>
      </c>
      <c r="C136" s="90">
        <v>0</v>
      </c>
      <c r="D136" s="91">
        <v>0</v>
      </c>
      <c r="E136" s="90">
        <v>198</v>
      </c>
      <c r="F136" s="90">
        <v>616</v>
      </c>
      <c r="G136" s="92">
        <v>68.44</v>
      </c>
      <c r="H136" s="90">
        <v>128.80000000000001</v>
      </c>
      <c r="I136" s="94">
        <v>0.65049999999999997</v>
      </c>
      <c r="J136" s="90">
        <v>0.6</v>
      </c>
      <c r="K136" s="90">
        <v>0</v>
      </c>
      <c r="L136" s="90">
        <v>0</v>
      </c>
      <c r="M136" s="90">
        <v>198</v>
      </c>
      <c r="N136" s="90">
        <v>0.65</v>
      </c>
      <c r="O136" s="95">
        <v>241683</v>
      </c>
      <c r="P136" s="79">
        <f t="shared" si="7"/>
        <v>6.6</v>
      </c>
    </row>
    <row r="137" spans="1:16" ht="15" thickBot="1">
      <c r="A137" s="80" t="s">
        <v>167</v>
      </c>
      <c r="B137" s="82">
        <v>211</v>
      </c>
      <c r="C137" s="82">
        <v>0</v>
      </c>
      <c r="D137" s="108">
        <v>1</v>
      </c>
      <c r="E137" s="82">
        <v>210</v>
      </c>
      <c r="F137" s="82">
        <v>647</v>
      </c>
      <c r="G137" s="84">
        <v>69.569999999999993</v>
      </c>
      <c r="H137" s="82">
        <v>137.44999999999999</v>
      </c>
      <c r="I137" s="96">
        <v>0.65449999999999997</v>
      </c>
      <c r="J137" s="82">
        <v>0.6</v>
      </c>
      <c r="K137" s="82">
        <v>1</v>
      </c>
      <c r="L137" s="82">
        <v>4.1500000000000004</v>
      </c>
      <c r="M137" s="82">
        <v>209</v>
      </c>
      <c r="N137" s="82">
        <v>0.64</v>
      </c>
      <c r="O137" s="87">
        <v>241683</v>
      </c>
      <c r="P137" s="79">
        <f t="shared" si="7"/>
        <v>7.0333333333333332</v>
      </c>
    </row>
    <row r="138" spans="1:16" ht="15" thickBot="1">
      <c r="A138" s="88" t="s">
        <v>168</v>
      </c>
      <c r="B138" s="90">
        <v>202</v>
      </c>
      <c r="C138" s="90">
        <v>0</v>
      </c>
      <c r="D138" s="91">
        <v>0</v>
      </c>
      <c r="E138" s="90">
        <v>202</v>
      </c>
      <c r="F138" s="90">
        <v>626</v>
      </c>
      <c r="G138" s="92">
        <v>69.56</v>
      </c>
      <c r="H138" s="90">
        <v>114.61</v>
      </c>
      <c r="I138" s="97">
        <v>0.56740000000000002</v>
      </c>
      <c r="J138" s="90">
        <v>0.6</v>
      </c>
      <c r="K138" s="90">
        <v>0</v>
      </c>
      <c r="L138" s="90">
        <v>0</v>
      </c>
      <c r="M138" s="90">
        <v>202</v>
      </c>
      <c r="N138" s="90">
        <v>0.56999999999999995</v>
      </c>
      <c r="O138" s="95">
        <v>241683</v>
      </c>
      <c r="P138" s="79">
        <f t="shared" si="7"/>
        <v>6.7333333333333334</v>
      </c>
    </row>
    <row r="139" spans="1:16" ht="15" thickBot="1">
      <c r="A139" s="80" t="s">
        <v>169</v>
      </c>
      <c r="B139" s="82">
        <v>205</v>
      </c>
      <c r="C139" s="82">
        <v>0</v>
      </c>
      <c r="D139" s="83">
        <v>0</v>
      </c>
      <c r="E139" s="82">
        <v>205</v>
      </c>
      <c r="F139" s="82">
        <v>843</v>
      </c>
      <c r="G139" s="84">
        <v>90.65</v>
      </c>
      <c r="H139" s="82">
        <v>129.68</v>
      </c>
      <c r="I139" s="96">
        <v>0.63260000000000005</v>
      </c>
      <c r="J139" s="82">
        <v>0.6</v>
      </c>
      <c r="K139" s="82">
        <v>3</v>
      </c>
      <c r="L139" s="82">
        <v>2.11</v>
      </c>
      <c r="M139" s="82">
        <v>202</v>
      </c>
      <c r="N139" s="82">
        <v>0.61</v>
      </c>
      <c r="O139" s="87">
        <v>241683</v>
      </c>
      <c r="P139" s="79">
        <f t="shared" si="7"/>
        <v>6.833333333333333</v>
      </c>
    </row>
    <row r="140" spans="1:16" ht="15" thickBot="1">
      <c r="A140" s="88" t="s">
        <v>170</v>
      </c>
      <c r="B140" s="90">
        <v>257</v>
      </c>
      <c r="C140" s="90">
        <v>0</v>
      </c>
      <c r="D140" s="91">
        <v>0</v>
      </c>
      <c r="E140" s="90">
        <v>257</v>
      </c>
      <c r="F140" s="90">
        <v>945</v>
      </c>
      <c r="G140" s="92">
        <v>101.61</v>
      </c>
      <c r="H140" s="90">
        <v>149.26</v>
      </c>
      <c r="I140" s="97">
        <v>0.58079999999999998</v>
      </c>
      <c r="J140" s="90">
        <v>0.6</v>
      </c>
      <c r="K140" s="90">
        <v>0</v>
      </c>
      <c r="L140" s="90">
        <v>0</v>
      </c>
      <c r="M140" s="90">
        <v>257</v>
      </c>
      <c r="N140" s="90">
        <v>0.57999999999999996</v>
      </c>
      <c r="O140" s="95">
        <v>241728</v>
      </c>
      <c r="P140" s="79">
        <f t="shared" si="7"/>
        <v>8.5666666666666664</v>
      </c>
    </row>
    <row r="141" spans="1:16" ht="15" thickBot="1">
      <c r="A141" s="80" t="s">
        <v>171</v>
      </c>
      <c r="B141" s="82">
        <v>255</v>
      </c>
      <c r="C141" s="82">
        <v>0</v>
      </c>
      <c r="D141" s="108">
        <v>1</v>
      </c>
      <c r="E141" s="82">
        <v>254</v>
      </c>
      <c r="F141" s="82">
        <v>836</v>
      </c>
      <c r="G141" s="84">
        <v>92.89</v>
      </c>
      <c r="H141" s="82">
        <v>151.18</v>
      </c>
      <c r="I141" s="86">
        <v>0.59519999999999995</v>
      </c>
      <c r="J141" s="82">
        <v>0.6</v>
      </c>
      <c r="K141" s="82">
        <v>2</v>
      </c>
      <c r="L141" s="82">
        <v>2.08</v>
      </c>
      <c r="M141" s="82">
        <v>252</v>
      </c>
      <c r="N141" s="82">
        <v>0.57999999999999996</v>
      </c>
      <c r="O141" s="87">
        <v>241728</v>
      </c>
      <c r="P141" s="79">
        <f t="shared" si="7"/>
        <v>8.5</v>
      </c>
    </row>
    <row r="142" spans="1:16" ht="15.75" thickBot="1">
      <c r="A142" s="119" t="s">
        <v>87</v>
      </c>
      <c r="B142" s="120">
        <v>2536</v>
      </c>
      <c r="C142" s="121">
        <v>0</v>
      </c>
      <c r="D142" s="121">
        <v>3</v>
      </c>
      <c r="E142" s="120">
        <v>2533</v>
      </c>
      <c r="F142" s="120">
        <v>8512</v>
      </c>
      <c r="G142" s="121">
        <v>77.739999999999995</v>
      </c>
      <c r="H142" s="122">
        <v>1556.41</v>
      </c>
      <c r="I142" s="121">
        <v>0.61450000000000005</v>
      </c>
      <c r="J142" s="119">
        <v>0.6</v>
      </c>
      <c r="K142" s="121">
        <v>17</v>
      </c>
      <c r="L142" s="121">
        <v>2.2999999999999998</v>
      </c>
      <c r="M142" s="120">
        <v>2516</v>
      </c>
      <c r="N142" s="121">
        <v>0.6</v>
      </c>
      <c r="O142" s="105"/>
      <c r="P142" s="79">
        <f t="shared" si="7"/>
        <v>84.533333333333331</v>
      </c>
    </row>
    <row r="145" spans="1:16" ht="18">
      <c r="A145" s="104" t="s">
        <v>118</v>
      </c>
    </row>
    <row r="146" spans="1:16" ht="27" customHeight="1" thickBot="1">
      <c r="A146" s="106" t="s">
        <v>107</v>
      </c>
    </row>
    <row r="147" spans="1:16" ht="15.75" thickBot="1">
      <c r="A147" s="70" t="s">
        <v>71</v>
      </c>
      <c r="B147" s="70" t="s">
        <v>72</v>
      </c>
      <c r="C147" s="107" t="s">
        <v>73</v>
      </c>
      <c r="D147" s="107" t="s">
        <v>74</v>
      </c>
      <c r="E147" s="70" t="s">
        <v>72</v>
      </c>
      <c r="F147" s="70" t="s">
        <v>75</v>
      </c>
      <c r="G147" s="70" t="s">
        <v>76</v>
      </c>
      <c r="H147" s="107" t="s">
        <v>77</v>
      </c>
      <c r="I147" s="107"/>
      <c r="J147" s="107"/>
      <c r="K147" s="163" t="s">
        <v>78</v>
      </c>
      <c r="L147" s="164"/>
      <c r="M147" s="163" t="s">
        <v>79</v>
      </c>
      <c r="N147" s="164"/>
      <c r="O147" s="107" t="s">
        <v>80</v>
      </c>
      <c r="P147" s="66" t="s">
        <v>81</v>
      </c>
    </row>
    <row r="148" spans="1:16" ht="16.5" thickTop="1" thickBot="1">
      <c r="A148" s="70" t="s">
        <v>82</v>
      </c>
      <c r="B148" s="70" t="s">
        <v>83</v>
      </c>
      <c r="C148" s="70" t="s">
        <v>84</v>
      </c>
      <c r="D148" s="70" t="s">
        <v>85</v>
      </c>
      <c r="E148" s="70" t="s">
        <v>86</v>
      </c>
      <c r="F148" s="70" t="s">
        <v>87</v>
      </c>
      <c r="G148" s="70" t="s">
        <v>40</v>
      </c>
      <c r="H148" s="70" t="s">
        <v>88</v>
      </c>
      <c r="I148" s="70" t="s">
        <v>89</v>
      </c>
      <c r="J148" s="70" t="s">
        <v>90</v>
      </c>
      <c r="K148" s="70" t="s">
        <v>72</v>
      </c>
      <c r="L148" s="70" t="s">
        <v>89</v>
      </c>
      <c r="M148" s="70" t="s">
        <v>72</v>
      </c>
      <c r="N148" s="70" t="s">
        <v>89</v>
      </c>
      <c r="O148" s="70" t="s">
        <v>91</v>
      </c>
      <c r="P148">
        <v>30</v>
      </c>
    </row>
    <row r="149" spans="1:16" s="116" customFormat="1" ht="15.75" thickTop="1" thickBot="1">
      <c r="A149" s="88" t="s">
        <v>160</v>
      </c>
      <c r="B149" s="90">
        <v>174</v>
      </c>
      <c r="C149" s="90">
        <v>0</v>
      </c>
      <c r="D149" s="91">
        <v>0</v>
      </c>
      <c r="E149" s="90">
        <v>174</v>
      </c>
      <c r="F149" s="90">
        <v>632</v>
      </c>
      <c r="G149" s="92">
        <v>67.959999999999994</v>
      </c>
      <c r="H149" s="90">
        <v>107.62</v>
      </c>
      <c r="I149" s="94">
        <v>0.61850000000000005</v>
      </c>
      <c r="J149" s="90">
        <v>0.6</v>
      </c>
      <c r="K149" s="90">
        <v>1</v>
      </c>
      <c r="L149" s="90">
        <v>0.69</v>
      </c>
      <c r="M149" s="90">
        <v>173</v>
      </c>
      <c r="N149" s="90">
        <v>0.62</v>
      </c>
      <c r="O149" s="95">
        <v>241589</v>
      </c>
      <c r="P149" s="79">
        <f>+B149/$P$148</f>
        <v>5.8</v>
      </c>
    </row>
    <row r="150" spans="1:16" s="116" customFormat="1" ht="15" thickBot="1">
      <c r="A150" s="80" t="s">
        <v>161</v>
      </c>
      <c r="B150" s="82">
        <v>159</v>
      </c>
      <c r="C150" s="82">
        <v>0</v>
      </c>
      <c r="D150" s="83">
        <v>0</v>
      </c>
      <c r="E150" s="82">
        <v>159</v>
      </c>
      <c r="F150" s="82">
        <v>605</v>
      </c>
      <c r="G150" s="84">
        <v>67.22</v>
      </c>
      <c r="H150" s="82">
        <v>101.3</v>
      </c>
      <c r="I150" s="96">
        <v>0.6371</v>
      </c>
      <c r="J150" s="82">
        <v>0.6</v>
      </c>
      <c r="K150" s="82">
        <v>0</v>
      </c>
      <c r="L150" s="82">
        <v>0</v>
      </c>
      <c r="M150" s="82">
        <v>159</v>
      </c>
      <c r="N150" s="82">
        <v>0.64</v>
      </c>
      <c r="O150" s="87">
        <v>241589</v>
      </c>
      <c r="P150" s="79">
        <f t="shared" ref="P150:P161" si="8">+B150/$P$148</f>
        <v>5.3</v>
      </c>
    </row>
    <row r="151" spans="1:16" s="116" customFormat="1" ht="15" thickBot="1">
      <c r="A151" s="88" t="s">
        <v>162</v>
      </c>
      <c r="B151" s="90">
        <v>153</v>
      </c>
      <c r="C151" s="90">
        <v>0</v>
      </c>
      <c r="D151" s="91">
        <v>0</v>
      </c>
      <c r="E151" s="90">
        <v>153</v>
      </c>
      <c r="F151" s="90">
        <v>531</v>
      </c>
      <c r="G151" s="92">
        <v>57.1</v>
      </c>
      <c r="H151" s="90">
        <v>93.93</v>
      </c>
      <c r="I151" s="94">
        <v>0.6139</v>
      </c>
      <c r="J151" s="90">
        <v>0.6</v>
      </c>
      <c r="K151" s="90">
        <v>0</v>
      </c>
      <c r="L151" s="90">
        <v>0</v>
      </c>
      <c r="M151" s="90">
        <v>153</v>
      </c>
      <c r="N151" s="90">
        <v>0.61</v>
      </c>
      <c r="O151" s="95">
        <v>241711</v>
      </c>
      <c r="P151" s="79">
        <f t="shared" si="8"/>
        <v>5.0999999999999996</v>
      </c>
    </row>
    <row r="152" spans="1:16" s="116" customFormat="1" ht="15" thickBot="1">
      <c r="A152" s="80" t="s">
        <v>163</v>
      </c>
      <c r="B152" s="82">
        <v>211</v>
      </c>
      <c r="C152" s="82">
        <v>0</v>
      </c>
      <c r="D152" s="83">
        <v>0</v>
      </c>
      <c r="E152" s="82">
        <v>211</v>
      </c>
      <c r="F152" s="82">
        <v>840</v>
      </c>
      <c r="G152" s="84">
        <v>90.32</v>
      </c>
      <c r="H152" s="82">
        <v>159.65</v>
      </c>
      <c r="I152" s="96">
        <v>0.75660000000000005</v>
      </c>
      <c r="J152" s="82">
        <v>0.6</v>
      </c>
      <c r="K152" s="82">
        <v>0</v>
      </c>
      <c r="L152" s="82">
        <v>0</v>
      </c>
      <c r="M152" s="82">
        <v>211</v>
      </c>
      <c r="N152" s="82">
        <v>0.76</v>
      </c>
      <c r="O152" s="87">
        <v>241589</v>
      </c>
      <c r="P152" s="79">
        <f>+B152/$P$148</f>
        <v>7.0333333333333332</v>
      </c>
    </row>
    <row r="153" spans="1:16" s="116" customFormat="1" ht="15" thickBot="1">
      <c r="A153" s="88" t="s">
        <v>164</v>
      </c>
      <c r="B153" s="90">
        <v>180</v>
      </c>
      <c r="C153" s="90">
        <v>0</v>
      </c>
      <c r="D153" s="91">
        <v>0</v>
      </c>
      <c r="E153" s="90">
        <v>180</v>
      </c>
      <c r="F153" s="90">
        <v>733</v>
      </c>
      <c r="G153" s="92">
        <v>87.26</v>
      </c>
      <c r="H153" s="90">
        <v>124.55</v>
      </c>
      <c r="I153" s="94">
        <v>0.69189999999999996</v>
      </c>
      <c r="J153" s="90">
        <v>0.6</v>
      </c>
      <c r="K153" s="90">
        <v>0</v>
      </c>
      <c r="L153" s="90">
        <v>0</v>
      </c>
      <c r="M153" s="90">
        <v>180</v>
      </c>
      <c r="N153" s="90">
        <v>0.69</v>
      </c>
      <c r="O153" s="95">
        <v>241589</v>
      </c>
      <c r="P153" s="79">
        <f t="shared" si="8"/>
        <v>6</v>
      </c>
    </row>
    <row r="154" spans="1:16" ht="15" thickBot="1">
      <c r="A154" s="80" t="s">
        <v>165</v>
      </c>
      <c r="B154" s="82">
        <v>205</v>
      </c>
      <c r="C154" s="82">
        <v>0</v>
      </c>
      <c r="D154" s="83">
        <v>0</v>
      </c>
      <c r="E154" s="82">
        <v>205</v>
      </c>
      <c r="F154" s="82">
        <v>729</v>
      </c>
      <c r="G154" s="84">
        <v>78.39</v>
      </c>
      <c r="H154" s="82">
        <v>151.52000000000001</v>
      </c>
      <c r="I154" s="96">
        <v>0.73909999999999998</v>
      </c>
      <c r="J154" s="82">
        <v>0.6</v>
      </c>
      <c r="K154" s="82">
        <v>0</v>
      </c>
      <c r="L154" s="82">
        <v>0</v>
      </c>
      <c r="M154" s="82">
        <v>205</v>
      </c>
      <c r="N154" s="82">
        <v>0.74</v>
      </c>
      <c r="O154" s="87">
        <v>241589</v>
      </c>
      <c r="P154" s="79">
        <f t="shared" si="8"/>
        <v>6.833333333333333</v>
      </c>
    </row>
    <row r="155" spans="1:16" ht="15" thickBot="1">
      <c r="A155" s="88" t="s">
        <v>166</v>
      </c>
      <c r="B155" s="90">
        <v>180</v>
      </c>
      <c r="C155" s="90">
        <v>0</v>
      </c>
      <c r="D155" s="91">
        <v>0</v>
      </c>
      <c r="E155" s="90">
        <v>180</v>
      </c>
      <c r="F155" s="90">
        <v>652</v>
      </c>
      <c r="G155" s="92">
        <v>72.44</v>
      </c>
      <c r="H155" s="90">
        <v>120.29</v>
      </c>
      <c r="I155" s="94">
        <v>0.66830000000000001</v>
      </c>
      <c r="J155" s="90">
        <v>0.6</v>
      </c>
      <c r="K155" s="90">
        <v>0</v>
      </c>
      <c r="L155" s="90">
        <v>0</v>
      </c>
      <c r="M155" s="90">
        <v>180</v>
      </c>
      <c r="N155" s="90">
        <v>0.67</v>
      </c>
      <c r="O155" s="95">
        <v>241589</v>
      </c>
      <c r="P155" s="79">
        <f t="shared" si="8"/>
        <v>6</v>
      </c>
    </row>
    <row r="156" spans="1:16" ht="15" thickBot="1">
      <c r="A156" s="80" t="s">
        <v>167</v>
      </c>
      <c r="B156" s="82">
        <v>162</v>
      </c>
      <c r="C156" s="82">
        <v>0</v>
      </c>
      <c r="D156" s="83">
        <v>0</v>
      </c>
      <c r="E156" s="82">
        <v>162</v>
      </c>
      <c r="F156" s="82">
        <v>753</v>
      </c>
      <c r="G156" s="84">
        <v>80.97</v>
      </c>
      <c r="H156" s="82">
        <v>117.71</v>
      </c>
      <c r="I156" s="96">
        <v>0.72660000000000002</v>
      </c>
      <c r="J156" s="82">
        <v>0.6</v>
      </c>
      <c r="K156" s="82">
        <v>1</v>
      </c>
      <c r="L156" s="82">
        <v>1.87</v>
      </c>
      <c r="M156" s="82">
        <v>161</v>
      </c>
      <c r="N156" s="82">
        <v>0.72</v>
      </c>
      <c r="O156" s="87">
        <v>241596</v>
      </c>
      <c r="P156" s="79">
        <f t="shared" si="8"/>
        <v>5.4</v>
      </c>
    </row>
    <row r="157" spans="1:16" ht="15" thickBot="1">
      <c r="A157" s="88" t="s">
        <v>168</v>
      </c>
      <c r="B157" s="90">
        <v>176</v>
      </c>
      <c r="C157" s="90">
        <v>0</v>
      </c>
      <c r="D157" s="91">
        <v>0</v>
      </c>
      <c r="E157" s="90">
        <v>176</v>
      </c>
      <c r="F157" s="90">
        <v>699</v>
      </c>
      <c r="G157" s="92">
        <v>77.67</v>
      </c>
      <c r="H157" s="90">
        <v>130.1</v>
      </c>
      <c r="I157" s="94">
        <v>0.73919999999999997</v>
      </c>
      <c r="J157" s="90">
        <v>0.6</v>
      </c>
      <c r="K157" s="90">
        <v>0</v>
      </c>
      <c r="L157" s="90">
        <v>0</v>
      </c>
      <c r="M157" s="90">
        <v>176</v>
      </c>
      <c r="N157" s="90">
        <v>0.74</v>
      </c>
      <c r="O157" s="95">
        <v>241625</v>
      </c>
      <c r="P157" s="79">
        <f t="shared" si="8"/>
        <v>5.8666666666666663</v>
      </c>
    </row>
    <row r="158" spans="1:16" ht="15" thickBot="1">
      <c r="A158" s="80" t="s">
        <v>169</v>
      </c>
      <c r="B158" s="82">
        <v>187</v>
      </c>
      <c r="C158" s="82">
        <v>0</v>
      </c>
      <c r="D158" s="83">
        <v>0</v>
      </c>
      <c r="E158" s="82">
        <v>187</v>
      </c>
      <c r="F158" s="82">
        <v>675</v>
      </c>
      <c r="G158" s="84">
        <v>72.58</v>
      </c>
      <c r="H158" s="82">
        <v>125.72</v>
      </c>
      <c r="I158" s="96">
        <v>0.67230000000000001</v>
      </c>
      <c r="J158" s="82">
        <v>0.6</v>
      </c>
      <c r="K158" s="82">
        <v>1</v>
      </c>
      <c r="L158" s="82">
        <v>0.56000000000000005</v>
      </c>
      <c r="M158" s="82">
        <v>186</v>
      </c>
      <c r="N158" s="82">
        <v>0.67</v>
      </c>
      <c r="O158" s="87">
        <v>241666</v>
      </c>
      <c r="P158" s="79">
        <f t="shared" si="8"/>
        <v>6.2333333333333334</v>
      </c>
    </row>
    <row r="159" spans="1:16" ht="15" thickBot="1">
      <c r="A159" s="88" t="s">
        <v>170</v>
      </c>
      <c r="B159" s="90">
        <v>181</v>
      </c>
      <c r="C159" s="90">
        <v>0</v>
      </c>
      <c r="D159" s="91">
        <v>0</v>
      </c>
      <c r="E159" s="90">
        <v>181</v>
      </c>
      <c r="F159" s="90">
        <v>695</v>
      </c>
      <c r="G159" s="92">
        <v>74.73</v>
      </c>
      <c r="H159" s="90">
        <v>140.79</v>
      </c>
      <c r="I159" s="94">
        <v>0.77790000000000004</v>
      </c>
      <c r="J159" s="90">
        <v>0.6</v>
      </c>
      <c r="K159" s="90">
        <v>4</v>
      </c>
      <c r="L159" s="90">
        <v>2.39</v>
      </c>
      <c r="M159" s="90">
        <v>177</v>
      </c>
      <c r="N159" s="90">
        <v>0.74</v>
      </c>
      <c r="O159" s="95">
        <v>241683</v>
      </c>
      <c r="P159" s="79">
        <f t="shared" si="8"/>
        <v>6.0333333333333332</v>
      </c>
    </row>
    <row r="160" spans="1:16" ht="15" thickBot="1">
      <c r="A160" s="80" t="s">
        <v>171</v>
      </c>
      <c r="B160" s="82">
        <v>214</v>
      </c>
      <c r="C160" s="82">
        <v>0</v>
      </c>
      <c r="D160" s="83">
        <v>0</v>
      </c>
      <c r="E160" s="82">
        <v>214</v>
      </c>
      <c r="F160" s="82">
        <v>727</v>
      </c>
      <c r="G160" s="84">
        <v>80.78</v>
      </c>
      <c r="H160" s="82">
        <v>158.65</v>
      </c>
      <c r="I160" s="96">
        <v>0.74139999999999995</v>
      </c>
      <c r="J160" s="82">
        <v>0.6</v>
      </c>
      <c r="K160" s="82">
        <v>0</v>
      </c>
      <c r="L160" s="82">
        <v>0</v>
      </c>
      <c r="M160" s="82">
        <v>214</v>
      </c>
      <c r="N160" s="82">
        <v>0.74</v>
      </c>
      <c r="O160" s="87">
        <v>241711</v>
      </c>
      <c r="P160" s="79">
        <f t="shared" si="8"/>
        <v>7.1333333333333337</v>
      </c>
    </row>
    <row r="161" spans="1:16" ht="15.75" thickBot="1">
      <c r="A161" s="119" t="s">
        <v>87</v>
      </c>
      <c r="B161" s="120">
        <v>2182</v>
      </c>
      <c r="C161" s="121">
        <v>0</v>
      </c>
      <c r="D161" s="121">
        <v>0</v>
      </c>
      <c r="E161" s="120">
        <v>2182</v>
      </c>
      <c r="F161" s="120">
        <v>8271</v>
      </c>
      <c r="G161" s="121">
        <v>75.53</v>
      </c>
      <c r="H161" s="122">
        <v>1531.82</v>
      </c>
      <c r="I161" s="121">
        <v>0.70199999999999996</v>
      </c>
      <c r="J161" s="119">
        <v>0.6</v>
      </c>
      <c r="K161" s="121">
        <v>7</v>
      </c>
      <c r="L161" s="121">
        <v>1.81</v>
      </c>
      <c r="M161" s="120">
        <v>2175</v>
      </c>
      <c r="N161" s="121">
        <v>0.7</v>
      </c>
      <c r="O161" s="105"/>
      <c r="P161" s="79">
        <f t="shared" si="8"/>
        <v>72.733333333333334</v>
      </c>
    </row>
    <row r="163" spans="1:16" ht="18">
      <c r="A163" s="104" t="s">
        <v>120</v>
      </c>
    </row>
    <row r="164" spans="1:16" ht="37.5" customHeight="1" thickBot="1">
      <c r="A164" s="106" t="s">
        <v>121</v>
      </c>
    </row>
    <row r="165" spans="1:16" ht="15.75" thickBot="1">
      <c r="A165" s="70" t="s">
        <v>71</v>
      </c>
      <c r="B165" s="70" t="s">
        <v>72</v>
      </c>
      <c r="C165" s="107" t="s">
        <v>73</v>
      </c>
      <c r="D165" s="107" t="s">
        <v>74</v>
      </c>
      <c r="E165" s="70" t="s">
        <v>72</v>
      </c>
      <c r="F165" s="70" t="s">
        <v>75</v>
      </c>
      <c r="G165" s="70" t="s">
        <v>76</v>
      </c>
      <c r="H165" s="107" t="s">
        <v>77</v>
      </c>
      <c r="I165" s="107"/>
      <c r="J165" s="107"/>
      <c r="K165" s="163" t="s">
        <v>78</v>
      </c>
      <c r="L165" s="164"/>
      <c r="M165" s="163" t="s">
        <v>79</v>
      </c>
      <c r="N165" s="164"/>
      <c r="O165" s="107" t="s">
        <v>80</v>
      </c>
      <c r="P165" s="66" t="s">
        <v>81</v>
      </c>
    </row>
    <row r="166" spans="1:16" ht="16.5" thickTop="1" thickBot="1">
      <c r="A166" s="70" t="s">
        <v>82</v>
      </c>
      <c r="B166" s="70" t="s">
        <v>83</v>
      </c>
      <c r="C166" s="70" t="s">
        <v>84</v>
      </c>
      <c r="D166" s="70" t="s">
        <v>85</v>
      </c>
      <c r="E166" s="70" t="s">
        <v>86</v>
      </c>
      <c r="F166" s="70" t="s">
        <v>87</v>
      </c>
      <c r="G166" s="70" t="s">
        <v>40</v>
      </c>
      <c r="H166" s="70" t="s">
        <v>88</v>
      </c>
      <c r="I166" s="70" t="s">
        <v>89</v>
      </c>
      <c r="J166" s="70" t="s">
        <v>90</v>
      </c>
      <c r="K166" s="70" t="s">
        <v>72</v>
      </c>
      <c r="L166" s="70" t="s">
        <v>89</v>
      </c>
      <c r="M166" s="70" t="s">
        <v>72</v>
      </c>
      <c r="N166" s="70" t="s">
        <v>89</v>
      </c>
      <c r="O166" s="70" t="s">
        <v>91</v>
      </c>
      <c r="P166">
        <v>46</v>
      </c>
    </row>
    <row r="167" spans="1:16" s="116" customFormat="1" ht="15.75" thickTop="1" thickBot="1">
      <c r="A167" s="88" t="s">
        <v>160</v>
      </c>
      <c r="B167" s="90">
        <v>243</v>
      </c>
      <c r="C167" s="90">
        <v>0</v>
      </c>
      <c r="D167" s="91">
        <v>0</v>
      </c>
      <c r="E167" s="90">
        <v>243</v>
      </c>
      <c r="F167" s="90">
        <v>941</v>
      </c>
      <c r="G167" s="92">
        <v>65.989999999999995</v>
      </c>
      <c r="H167" s="90">
        <v>177.63</v>
      </c>
      <c r="I167" s="94">
        <v>0.73099999999999998</v>
      </c>
      <c r="J167" s="90">
        <v>0.6</v>
      </c>
      <c r="K167" s="90">
        <v>6</v>
      </c>
      <c r="L167" s="90">
        <v>0.91</v>
      </c>
      <c r="M167" s="90">
        <v>237</v>
      </c>
      <c r="N167" s="90">
        <v>0.73</v>
      </c>
      <c r="O167" s="95">
        <v>241579</v>
      </c>
      <c r="P167" s="79">
        <f>+B167/$P$166</f>
        <v>5.2826086956521738</v>
      </c>
    </row>
    <row r="168" spans="1:16" s="116" customFormat="1" ht="15" thickBot="1">
      <c r="A168" s="80" t="s">
        <v>161</v>
      </c>
      <c r="B168" s="82">
        <v>197</v>
      </c>
      <c r="C168" s="82">
        <v>0</v>
      </c>
      <c r="D168" s="83">
        <v>0</v>
      </c>
      <c r="E168" s="82">
        <v>197</v>
      </c>
      <c r="F168" s="82">
        <v>923</v>
      </c>
      <c r="G168" s="84">
        <v>66.88</v>
      </c>
      <c r="H168" s="82">
        <v>148.56</v>
      </c>
      <c r="I168" s="96">
        <v>0.75409999999999999</v>
      </c>
      <c r="J168" s="82">
        <v>0.6</v>
      </c>
      <c r="K168" s="82">
        <v>1</v>
      </c>
      <c r="L168" s="82">
        <v>7.48</v>
      </c>
      <c r="M168" s="82">
        <v>196</v>
      </c>
      <c r="N168" s="82">
        <v>0.72</v>
      </c>
      <c r="O168" s="87">
        <v>241579</v>
      </c>
      <c r="P168" s="79">
        <f t="shared" ref="P168:P177" si="9">+B168/$P$166</f>
        <v>4.2826086956521738</v>
      </c>
    </row>
    <row r="169" spans="1:16" s="116" customFormat="1" ht="15" thickBot="1">
      <c r="A169" s="88" t="s">
        <v>162</v>
      </c>
      <c r="B169" s="90">
        <v>198</v>
      </c>
      <c r="C169" s="90">
        <v>0</v>
      </c>
      <c r="D169" s="91">
        <v>0</v>
      </c>
      <c r="E169" s="90">
        <v>198</v>
      </c>
      <c r="F169" s="90">
        <v>852</v>
      </c>
      <c r="G169" s="92">
        <v>59.75</v>
      </c>
      <c r="H169" s="90">
        <v>138.13</v>
      </c>
      <c r="I169" s="94">
        <v>0.6976</v>
      </c>
      <c r="J169" s="90">
        <v>0.6</v>
      </c>
      <c r="K169" s="90">
        <v>6</v>
      </c>
      <c r="L169" s="90">
        <v>1.65</v>
      </c>
      <c r="M169" s="90">
        <v>192</v>
      </c>
      <c r="N169" s="90">
        <v>0.67</v>
      </c>
      <c r="O169" s="95">
        <v>241579</v>
      </c>
      <c r="P169" s="79">
        <f t="shared" si="9"/>
        <v>4.3043478260869561</v>
      </c>
    </row>
    <row r="170" spans="1:16" s="116" customFormat="1" ht="15" thickBot="1">
      <c r="A170" s="80" t="s">
        <v>163</v>
      </c>
      <c r="B170" s="82">
        <v>256</v>
      </c>
      <c r="C170" s="82">
        <v>0</v>
      </c>
      <c r="D170" s="83">
        <v>0</v>
      </c>
      <c r="E170" s="82">
        <v>256</v>
      </c>
      <c r="F170" s="81">
        <v>1098</v>
      </c>
      <c r="G170" s="84">
        <v>77</v>
      </c>
      <c r="H170" s="82">
        <v>194.77</v>
      </c>
      <c r="I170" s="96">
        <v>0.76080000000000003</v>
      </c>
      <c r="J170" s="82">
        <v>0.6</v>
      </c>
      <c r="K170" s="82">
        <v>10</v>
      </c>
      <c r="L170" s="82">
        <v>4.34</v>
      </c>
      <c r="M170" s="82">
        <v>246</v>
      </c>
      <c r="N170" s="82">
        <v>0.62</v>
      </c>
      <c r="O170" s="87">
        <v>241579</v>
      </c>
      <c r="P170" s="79">
        <f t="shared" si="9"/>
        <v>5.5652173913043477</v>
      </c>
    </row>
    <row r="171" spans="1:16" s="116" customFormat="1" ht="15" thickBot="1">
      <c r="A171" s="88" t="s">
        <v>164</v>
      </c>
      <c r="B171" s="90">
        <v>226</v>
      </c>
      <c r="C171" s="90">
        <v>0</v>
      </c>
      <c r="D171" s="91">
        <v>0</v>
      </c>
      <c r="E171" s="90">
        <v>226</v>
      </c>
      <c r="F171" s="90">
        <v>857</v>
      </c>
      <c r="G171" s="92">
        <v>66.540000000000006</v>
      </c>
      <c r="H171" s="90">
        <v>171.67</v>
      </c>
      <c r="I171" s="94">
        <v>0.75960000000000005</v>
      </c>
      <c r="J171" s="90">
        <v>0.6</v>
      </c>
      <c r="K171" s="90">
        <v>10</v>
      </c>
      <c r="L171" s="90">
        <v>2.29</v>
      </c>
      <c r="M171" s="90">
        <v>216</v>
      </c>
      <c r="N171" s="90">
        <v>0.69</v>
      </c>
      <c r="O171" s="95">
        <v>241579</v>
      </c>
      <c r="P171" s="79">
        <f t="shared" si="9"/>
        <v>4.9130434782608692</v>
      </c>
    </row>
    <row r="172" spans="1:16" s="116" customFormat="1" ht="15" thickBot="1">
      <c r="A172" s="80" t="s">
        <v>165</v>
      </c>
      <c r="B172" s="82">
        <v>237</v>
      </c>
      <c r="C172" s="82">
        <v>0</v>
      </c>
      <c r="D172" s="83">
        <v>0</v>
      </c>
      <c r="E172" s="82">
        <v>237</v>
      </c>
      <c r="F172" s="82">
        <v>838</v>
      </c>
      <c r="G172" s="84">
        <v>58.77</v>
      </c>
      <c r="H172" s="82">
        <v>162.87</v>
      </c>
      <c r="I172" s="96">
        <v>0.68720000000000003</v>
      </c>
      <c r="J172" s="82">
        <v>0.6</v>
      </c>
      <c r="K172" s="82">
        <v>5</v>
      </c>
      <c r="L172" s="82">
        <v>2.02</v>
      </c>
      <c r="M172" s="82">
        <v>232</v>
      </c>
      <c r="N172" s="82">
        <v>0.66</v>
      </c>
      <c r="O172" s="87">
        <v>241579</v>
      </c>
      <c r="P172" s="79">
        <f t="shared" si="9"/>
        <v>5.1521739130434785</v>
      </c>
    </row>
    <row r="173" spans="1:16" s="116" customFormat="1" ht="15" thickBot="1">
      <c r="A173" s="88" t="s">
        <v>166</v>
      </c>
      <c r="B173" s="90">
        <v>193</v>
      </c>
      <c r="C173" s="90">
        <v>0</v>
      </c>
      <c r="D173" s="91">
        <v>0</v>
      </c>
      <c r="E173" s="90">
        <v>193</v>
      </c>
      <c r="F173" s="90">
        <v>771</v>
      </c>
      <c r="G173" s="92">
        <v>55.87</v>
      </c>
      <c r="H173" s="90">
        <v>133.16</v>
      </c>
      <c r="I173" s="94">
        <v>0.69</v>
      </c>
      <c r="J173" s="90">
        <v>0.6</v>
      </c>
      <c r="K173" s="90">
        <v>3</v>
      </c>
      <c r="L173" s="90">
        <v>3</v>
      </c>
      <c r="M173" s="90">
        <v>190</v>
      </c>
      <c r="N173" s="90">
        <v>0.65</v>
      </c>
      <c r="O173" s="95">
        <v>241579</v>
      </c>
      <c r="P173" s="79">
        <f t="shared" si="9"/>
        <v>4.1956521739130439</v>
      </c>
    </row>
    <row r="174" spans="1:16" s="116" customFormat="1" ht="15" thickBot="1">
      <c r="A174" s="80" t="s">
        <v>167</v>
      </c>
      <c r="B174" s="82">
        <v>204</v>
      </c>
      <c r="C174" s="82">
        <v>0</v>
      </c>
      <c r="D174" s="83">
        <v>0</v>
      </c>
      <c r="E174" s="82">
        <v>204</v>
      </c>
      <c r="F174" s="82">
        <v>981</v>
      </c>
      <c r="G174" s="84">
        <v>68.790000000000006</v>
      </c>
      <c r="H174" s="82">
        <v>178.43</v>
      </c>
      <c r="I174" s="96">
        <v>0.87470000000000003</v>
      </c>
      <c r="J174" s="82">
        <v>0.6</v>
      </c>
      <c r="K174" s="82">
        <v>8</v>
      </c>
      <c r="L174" s="82">
        <v>3.77</v>
      </c>
      <c r="M174" s="82">
        <v>196</v>
      </c>
      <c r="N174" s="82">
        <v>0.76</v>
      </c>
      <c r="O174" s="87">
        <v>241591</v>
      </c>
      <c r="P174" s="79">
        <f t="shared" si="9"/>
        <v>4.4347826086956523</v>
      </c>
    </row>
    <row r="175" spans="1:16" s="116" customFormat="1" ht="15" thickBot="1">
      <c r="A175" s="88" t="s">
        <v>168</v>
      </c>
      <c r="B175" s="90">
        <v>211</v>
      </c>
      <c r="C175" s="90">
        <v>0</v>
      </c>
      <c r="D175" s="91">
        <v>0</v>
      </c>
      <c r="E175" s="90">
        <v>211</v>
      </c>
      <c r="F175" s="90">
        <v>752</v>
      </c>
      <c r="G175" s="92">
        <v>54.49</v>
      </c>
      <c r="H175" s="90">
        <v>150.82</v>
      </c>
      <c r="I175" s="94">
        <v>0.71479999999999999</v>
      </c>
      <c r="J175" s="90">
        <v>0.6</v>
      </c>
      <c r="K175" s="90">
        <v>1</v>
      </c>
      <c r="L175" s="90">
        <v>0.56000000000000005</v>
      </c>
      <c r="M175" s="90">
        <v>210</v>
      </c>
      <c r="N175" s="90">
        <v>0.72</v>
      </c>
      <c r="O175" s="95">
        <v>241621</v>
      </c>
      <c r="P175" s="79">
        <f t="shared" si="9"/>
        <v>4.5869565217391308</v>
      </c>
    </row>
    <row r="176" spans="1:16" s="116" customFormat="1" ht="15" thickBot="1">
      <c r="A176" s="80" t="s">
        <v>169</v>
      </c>
      <c r="B176" s="82">
        <v>217</v>
      </c>
      <c r="C176" s="82">
        <v>0</v>
      </c>
      <c r="D176" s="83">
        <v>0</v>
      </c>
      <c r="E176" s="82">
        <v>217</v>
      </c>
      <c r="F176" s="82">
        <v>811</v>
      </c>
      <c r="G176" s="84">
        <v>56.87</v>
      </c>
      <c r="H176" s="82">
        <v>135.75</v>
      </c>
      <c r="I176" s="96">
        <v>0.62560000000000004</v>
      </c>
      <c r="J176" s="82">
        <v>0.6</v>
      </c>
      <c r="K176" s="82">
        <v>1</v>
      </c>
      <c r="L176" s="82">
        <v>0.62</v>
      </c>
      <c r="M176" s="82">
        <v>216</v>
      </c>
      <c r="N176" s="82">
        <v>0.63</v>
      </c>
      <c r="O176" s="87">
        <v>241669</v>
      </c>
      <c r="P176" s="79">
        <f t="shared" si="9"/>
        <v>4.7173913043478262</v>
      </c>
    </row>
    <row r="177" spans="1:16" s="116" customFormat="1" ht="15" thickBot="1">
      <c r="A177" s="88" t="s">
        <v>170</v>
      </c>
      <c r="B177" s="90">
        <v>221</v>
      </c>
      <c r="C177" s="90">
        <v>0</v>
      </c>
      <c r="D177" s="91">
        <v>0</v>
      </c>
      <c r="E177" s="90">
        <v>221</v>
      </c>
      <c r="F177" s="90">
        <v>866</v>
      </c>
      <c r="G177" s="92">
        <v>60.73</v>
      </c>
      <c r="H177" s="90">
        <v>156.16</v>
      </c>
      <c r="I177" s="94">
        <v>0.70660000000000001</v>
      </c>
      <c r="J177" s="90">
        <v>0.6</v>
      </c>
      <c r="K177" s="90">
        <v>3</v>
      </c>
      <c r="L177" s="90">
        <v>2.84</v>
      </c>
      <c r="M177" s="90">
        <v>218</v>
      </c>
      <c r="N177" s="90">
        <v>0.68</v>
      </c>
      <c r="O177" s="95">
        <v>241711</v>
      </c>
      <c r="P177" s="79">
        <f t="shared" si="9"/>
        <v>4.8043478260869561</v>
      </c>
    </row>
    <row r="178" spans="1:16" s="116" customFormat="1" ht="15" thickBot="1">
      <c r="A178" s="80" t="s">
        <v>171</v>
      </c>
      <c r="B178" s="82">
        <v>229</v>
      </c>
      <c r="C178" s="82">
        <v>0</v>
      </c>
      <c r="D178" s="83">
        <v>0</v>
      </c>
      <c r="E178" s="82">
        <v>229</v>
      </c>
      <c r="F178" s="82">
        <v>960</v>
      </c>
      <c r="G178" s="84">
        <v>69.569999999999993</v>
      </c>
      <c r="H178" s="82">
        <v>159.72999999999999</v>
      </c>
      <c r="I178" s="96">
        <v>0.69750000000000001</v>
      </c>
      <c r="J178" s="82">
        <v>0.6</v>
      </c>
      <c r="K178" s="82">
        <v>4</v>
      </c>
      <c r="L178" s="82">
        <v>4.3099999999999996</v>
      </c>
      <c r="M178" s="82">
        <v>225</v>
      </c>
      <c r="N178" s="82">
        <v>0.63</v>
      </c>
      <c r="O178" s="87">
        <v>241737</v>
      </c>
      <c r="P178" s="79">
        <f>+B178/$P$166</f>
        <v>4.9782608695652177</v>
      </c>
    </row>
    <row r="179" spans="1:16" s="116" customFormat="1" ht="15.75" thickBot="1">
      <c r="A179" s="119" t="s">
        <v>87</v>
      </c>
      <c r="B179" s="120">
        <v>2632</v>
      </c>
      <c r="C179" s="121">
        <v>0</v>
      </c>
      <c r="D179" s="121">
        <v>0</v>
      </c>
      <c r="E179" s="120">
        <v>2632</v>
      </c>
      <c r="F179" s="120">
        <v>10650</v>
      </c>
      <c r="G179" s="121">
        <v>63.43</v>
      </c>
      <c r="H179" s="122">
        <v>1907.69</v>
      </c>
      <c r="I179" s="121">
        <v>0.7248</v>
      </c>
      <c r="J179" s="119">
        <v>0.6</v>
      </c>
      <c r="K179" s="121">
        <v>58</v>
      </c>
      <c r="L179" s="121">
        <v>2.85</v>
      </c>
      <c r="M179" s="120">
        <v>2574</v>
      </c>
      <c r="N179" s="121">
        <v>0.68</v>
      </c>
      <c r="O179" s="105"/>
      <c r="P179" s="79">
        <f>+B179/$P$166</f>
        <v>57.217391304347828</v>
      </c>
    </row>
    <row r="181" spans="1:16" ht="18">
      <c r="A181" s="104" t="s">
        <v>122</v>
      </c>
    </row>
    <row r="182" spans="1:16" ht="40.5" customHeight="1" thickBot="1">
      <c r="A182" s="106" t="s">
        <v>107</v>
      </c>
    </row>
    <row r="183" spans="1:16" ht="15.75" thickBot="1">
      <c r="A183" s="70" t="s">
        <v>71</v>
      </c>
      <c r="B183" s="70" t="s">
        <v>72</v>
      </c>
      <c r="C183" s="107" t="s">
        <v>73</v>
      </c>
      <c r="D183" s="107" t="s">
        <v>74</v>
      </c>
      <c r="E183" s="70" t="s">
        <v>72</v>
      </c>
      <c r="F183" s="70" t="s">
        <v>75</v>
      </c>
      <c r="G183" s="70" t="s">
        <v>76</v>
      </c>
      <c r="H183" s="107" t="s">
        <v>77</v>
      </c>
      <c r="I183" s="107"/>
      <c r="J183" s="107"/>
      <c r="K183" s="163" t="s">
        <v>78</v>
      </c>
      <c r="L183" s="164"/>
      <c r="M183" s="163" t="s">
        <v>79</v>
      </c>
      <c r="N183" s="164"/>
      <c r="O183" s="107" t="s">
        <v>80</v>
      </c>
      <c r="P183" s="66" t="s">
        <v>81</v>
      </c>
    </row>
    <row r="184" spans="1:16" ht="16.5" thickTop="1" thickBot="1">
      <c r="A184" s="70" t="s">
        <v>82</v>
      </c>
      <c r="B184" s="70" t="s">
        <v>83</v>
      </c>
      <c r="C184" s="70" t="s">
        <v>84</v>
      </c>
      <c r="D184" s="70" t="s">
        <v>85</v>
      </c>
      <c r="E184" s="70" t="s">
        <v>86</v>
      </c>
      <c r="F184" s="70" t="s">
        <v>87</v>
      </c>
      <c r="G184" s="70" t="s">
        <v>40</v>
      </c>
      <c r="H184" s="70" t="s">
        <v>88</v>
      </c>
      <c r="I184" s="70" t="s">
        <v>89</v>
      </c>
      <c r="J184" s="70" t="s">
        <v>90</v>
      </c>
      <c r="K184" s="70" t="s">
        <v>72</v>
      </c>
      <c r="L184" s="70" t="s">
        <v>89</v>
      </c>
      <c r="M184" s="70" t="s">
        <v>72</v>
      </c>
      <c r="N184" s="70" t="s">
        <v>89</v>
      </c>
      <c r="O184" s="70" t="s">
        <v>91</v>
      </c>
      <c r="P184">
        <v>30</v>
      </c>
    </row>
    <row r="185" spans="1:16" ht="15.75" thickTop="1" thickBot="1">
      <c r="A185" s="88" t="s">
        <v>160</v>
      </c>
      <c r="B185" s="90">
        <v>163</v>
      </c>
      <c r="C185" s="90">
        <v>0</v>
      </c>
      <c r="D185" s="91">
        <v>0</v>
      </c>
      <c r="E185" s="90">
        <v>163</v>
      </c>
      <c r="F185" s="90">
        <v>498</v>
      </c>
      <c r="G185" s="92">
        <v>53.55</v>
      </c>
      <c r="H185" s="90">
        <v>108.86</v>
      </c>
      <c r="I185" s="94">
        <v>0.66779999999999995</v>
      </c>
      <c r="J185" s="90">
        <v>0.6</v>
      </c>
      <c r="K185" s="90">
        <v>0</v>
      </c>
      <c r="L185" s="90">
        <v>0</v>
      </c>
      <c r="M185" s="90">
        <v>163</v>
      </c>
      <c r="N185" s="90">
        <v>0.67</v>
      </c>
      <c r="O185" s="95">
        <v>241579</v>
      </c>
      <c r="P185" s="79">
        <f>+B185/$P$184</f>
        <v>5.4333333333333336</v>
      </c>
    </row>
    <row r="186" spans="1:16" ht="15" thickBot="1">
      <c r="A186" s="80" t="s">
        <v>161</v>
      </c>
      <c r="B186" s="82">
        <v>129</v>
      </c>
      <c r="C186" s="82">
        <v>0</v>
      </c>
      <c r="D186" s="83">
        <v>0</v>
      </c>
      <c r="E186" s="82">
        <v>129</v>
      </c>
      <c r="F186" s="82">
        <v>342</v>
      </c>
      <c r="G186" s="84">
        <v>38</v>
      </c>
      <c r="H186" s="82">
        <v>81.599999999999994</v>
      </c>
      <c r="I186" s="96">
        <v>0.63249999999999995</v>
      </c>
      <c r="J186" s="82">
        <v>0.6</v>
      </c>
      <c r="K186" s="82">
        <v>3</v>
      </c>
      <c r="L186" s="82">
        <v>1.57</v>
      </c>
      <c r="M186" s="82">
        <v>126</v>
      </c>
      <c r="N186" s="82">
        <v>0.61</v>
      </c>
      <c r="O186" s="87">
        <v>241579</v>
      </c>
      <c r="P186" s="79">
        <f t="shared" ref="P186:P197" si="10">+B186/$P$184</f>
        <v>4.3</v>
      </c>
    </row>
    <row r="187" spans="1:16" ht="15" thickBot="1">
      <c r="A187" s="88" t="s">
        <v>162</v>
      </c>
      <c r="B187" s="90">
        <v>139</v>
      </c>
      <c r="C187" s="90">
        <v>0</v>
      </c>
      <c r="D187" s="91">
        <v>0</v>
      </c>
      <c r="E187" s="90">
        <v>139</v>
      </c>
      <c r="F187" s="90">
        <v>459</v>
      </c>
      <c r="G187" s="92">
        <v>49.35</v>
      </c>
      <c r="H187" s="90">
        <v>82.48</v>
      </c>
      <c r="I187" s="97">
        <v>0.59340000000000004</v>
      </c>
      <c r="J187" s="90">
        <v>0.6</v>
      </c>
      <c r="K187" s="90">
        <v>0</v>
      </c>
      <c r="L187" s="90">
        <v>0</v>
      </c>
      <c r="M187" s="90">
        <v>139</v>
      </c>
      <c r="N187" s="90">
        <v>0.59</v>
      </c>
      <c r="O187" s="95">
        <v>241579</v>
      </c>
      <c r="P187" s="79">
        <f>+B187/$P$184</f>
        <v>4.6333333333333337</v>
      </c>
    </row>
    <row r="188" spans="1:16" ht="15" thickBot="1">
      <c r="A188" s="80" t="s">
        <v>163</v>
      </c>
      <c r="B188" s="82">
        <v>192</v>
      </c>
      <c r="C188" s="82">
        <v>0</v>
      </c>
      <c r="D188" s="83">
        <v>0</v>
      </c>
      <c r="E188" s="82">
        <v>192</v>
      </c>
      <c r="F188" s="82">
        <v>544</v>
      </c>
      <c r="G188" s="84">
        <v>58.49</v>
      </c>
      <c r="H188" s="82">
        <v>113.83</v>
      </c>
      <c r="I188" s="86">
        <v>0.59289999999999998</v>
      </c>
      <c r="J188" s="82">
        <v>0.6</v>
      </c>
      <c r="K188" s="82">
        <v>0</v>
      </c>
      <c r="L188" s="82">
        <v>0</v>
      </c>
      <c r="M188" s="82">
        <v>192</v>
      </c>
      <c r="N188" s="82">
        <v>0.59</v>
      </c>
      <c r="O188" s="87">
        <v>241579</v>
      </c>
      <c r="P188" s="79">
        <f t="shared" si="10"/>
        <v>6.4</v>
      </c>
    </row>
    <row r="189" spans="1:16" ht="15" thickBot="1">
      <c r="A189" s="88" t="s">
        <v>164</v>
      </c>
      <c r="B189" s="90">
        <v>143</v>
      </c>
      <c r="C189" s="90">
        <v>0</v>
      </c>
      <c r="D189" s="91">
        <v>0</v>
      </c>
      <c r="E189" s="90">
        <v>143</v>
      </c>
      <c r="F189" s="90">
        <v>409</v>
      </c>
      <c r="G189" s="92">
        <v>48.69</v>
      </c>
      <c r="H189" s="90">
        <v>92.61</v>
      </c>
      <c r="I189" s="94">
        <v>0.64759999999999995</v>
      </c>
      <c r="J189" s="90">
        <v>0.6</v>
      </c>
      <c r="K189" s="90">
        <v>0</v>
      </c>
      <c r="L189" s="90">
        <v>0</v>
      </c>
      <c r="M189" s="90">
        <v>143</v>
      </c>
      <c r="N189" s="90">
        <v>0.65</v>
      </c>
      <c r="O189" s="95">
        <v>241579</v>
      </c>
      <c r="P189" s="79">
        <f t="shared" si="10"/>
        <v>4.7666666666666666</v>
      </c>
    </row>
    <row r="190" spans="1:16" ht="15" thickBot="1">
      <c r="A190" s="80" t="s">
        <v>165</v>
      </c>
      <c r="B190" s="82">
        <v>182</v>
      </c>
      <c r="C190" s="82">
        <v>0</v>
      </c>
      <c r="D190" s="83">
        <v>0</v>
      </c>
      <c r="E190" s="82">
        <v>182</v>
      </c>
      <c r="F190" s="82">
        <v>539</v>
      </c>
      <c r="G190" s="84">
        <v>57.96</v>
      </c>
      <c r="H190" s="82">
        <v>100.04</v>
      </c>
      <c r="I190" s="86">
        <v>0.54969999999999997</v>
      </c>
      <c r="J190" s="82">
        <v>0.6</v>
      </c>
      <c r="K190" s="82">
        <v>0</v>
      </c>
      <c r="L190" s="82">
        <v>0</v>
      </c>
      <c r="M190" s="82">
        <v>182</v>
      </c>
      <c r="N190" s="82">
        <v>0.55000000000000004</v>
      </c>
      <c r="O190" s="87">
        <v>241579</v>
      </c>
      <c r="P190" s="79">
        <f t="shared" si="10"/>
        <v>6.0666666666666664</v>
      </c>
    </row>
    <row r="191" spans="1:16" ht="15" thickBot="1">
      <c r="A191" s="88" t="s">
        <v>166</v>
      </c>
      <c r="B191" s="90">
        <v>175</v>
      </c>
      <c r="C191" s="90">
        <v>0</v>
      </c>
      <c r="D191" s="91">
        <v>0</v>
      </c>
      <c r="E191" s="90">
        <v>175</v>
      </c>
      <c r="F191" s="90">
        <v>513</v>
      </c>
      <c r="G191" s="92">
        <v>57</v>
      </c>
      <c r="H191" s="90">
        <v>102.66</v>
      </c>
      <c r="I191" s="97">
        <v>0.58660000000000001</v>
      </c>
      <c r="J191" s="90">
        <v>0.6</v>
      </c>
      <c r="K191" s="90">
        <v>0</v>
      </c>
      <c r="L191" s="90">
        <v>0</v>
      </c>
      <c r="M191" s="90">
        <v>175</v>
      </c>
      <c r="N191" s="90">
        <v>0.59</v>
      </c>
      <c r="O191" s="95">
        <v>241579</v>
      </c>
      <c r="P191" s="79">
        <f t="shared" si="10"/>
        <v>5.833333333333333</v>
      </c>
    </row>
    <row r="192" spans="1:16" ht="15" thickBot="1">
      <c r="A192" s="80" t="s">
        <v>167</v>
      </c>
      <c r="B192" s="82">
        <v>165</v>
      </c>
      <c r="C192" s="82">
        <v>0</v>
      </c>
      <c r="D192" s="83">
        <v>0</v>
      </c>
      <c r="E192" s="82">
        <v>165</v>
      </c>
      <c r="F192" s="82">
        <v>504</v>
      </c>
      <c r="G192" s="84">
        <v>54.19</v>
      </c>
      <c r="H192" s="82">
        <v>94.39</v>
      </c>
      <c r="I192" s="86">
        <v>0.57210000000000005</v>
      </c>
      <c r="J192" s="82">
        <v>0.6</v>
      </c>
      <c r="K192" s="82">
        <v>2</v>
      </c>
      <c r="L192" s="82">
        <v>3.19</v>
      </c>
      <c r="M192" s="82">
        <v>163</v>
      </c>
      <c r="N192" s="82">
        <v>0.54</v>
      </c>
      <c r="O192" s="87">
        <v>241607</v>
      </c>
      <c r="P192" s="79">
        <f t="shared" si="10"/>
        <v>5.5</v>
      </c>
    </row>
    <row r="193" spans="1:16" ht="15" thickBot="1">
      <c r="A193" s="88" t="s">
        <v>168</v>
      </c>
      <c r="B193" s="90">
        <v>163</v>
      </c>
      <c r="C193" s="90">
        <v>0</v>
      </c>
      <c r="D193" s="91">
        <v>0</v>
      </c>
      <c r="E193" s="90">
        <v>163</v>
      </c>
      <c r="F193" s="90">
        <v>430</v>
      </c>
      <c r="G193" s="92">
        <v>47.78</v>
      </c>
      <c r="H193" s="90">
        <v>90.8</v>
      </c>
      <c r="I193" s="97">
        <v>0.55710000000000004</v>
      </c>
      <c r="J193" s="90">
        <v>0.6</v>
      </c>
      <c r="K193" s="90">
        <v>4</v>
      </c>
      <c r="L193" s="90">
        <v>0.57999999999999996</v>
      </c>
      <c r="M193" s="90">
        <v>159</v>
      </c>
      <c r="N193" s="90">
        <v>0.56000000000000005</v>
      </c>
      <c r="O193" s="95">
        <v>241621</v>
      </c>
      <c r="P193" s="79">
        <f t="shared" si="10"/>
        <v>5.4333333333333336</v>
      </c>
    </row>
    <row r="194" spans="1:16" ht="15" thickBot="1">
      <c r="A194" s="80" t="s">
        <v>169</v>
      </c>
      <c r="B194" s="82">
        <v>171</v>
      </c>
      <c r="C194" s="82">
        <v>0</v>
      </c>
      <c r="D194" s="83">
        <v>0</v>
      </c>
      <c r="E194" s="82">
        <v>171</v>
      </c>
      <c r="F194" s="82">
        <v>513</v>
      </c>
      <c r="G194" s="84">
        <v>55.16</v>
      </c>
      <c r="H194" s="82">
        <v>95.61</v>
      </c>
      <c r="I194" s="86">
        <v>0.55910000000000004</v>
      </c>
      <c r="J194" s="82">
        <v>0.6</v>
      </c>
      <c r="K194" s="82">
        <v>2</v>
      </c>
      <c r="L194" s="82">
        <v>1.03</v>
      </c>
      <c r="M194" s="82">
        <v>169</v>
      </c>
      <c r="N194" s="82">
        <v>0.55000000000000004</v>
      </c>
      <c r="O194" s="87">
        <v>241660</v>
      </c>
      <c r="P194" s="79">
        <f t="shared" si="10"/>
        <v>5.7</v>
      </c>
    </row>
    <row r="195" spans="1:16" ht="15" thickBot="1">
      <c r="A195" s="88" t="s">
        <v>170</v>
      </c>
      <c r="B195" s="90">
        <v>161</v>
      </c>
      <c r="C195" s="90">
        <v>0</v>
      </c>
      <c r="D195" s="91">
        <v>0</v>
      </c>
      <c r="E195" s="90">
        <v>161</v>
      </c>
      <c r="F195" s="90">
        <v>504</v>
      </c>
      <c r="G195" s="92">
        <v>54.19</v>
      </c>
      <c r="H195" s="90">
        <v>106.3</v>
      </c>
      <c r="I195" s="94">
        <v>0.66020000000000001</v>
      </c>
      <c r="J195" s="90">
        <v>0.6</v>
      </c>
      <c r="K195" s="90">
        <v>1</v>
      </c>
      <c r="L195" s="90">
        <v>0.56000000000000005</v>
      </c>
      <c r="M195" s="90">
        <v>160</v>
      </c>
      <c r="N195" s="90">
        <v>0.66</v>
      </c>
      <c r="O195" s="95">
        <v>241690</v>
      </c>
      <c r="P195" s="79">
        <f t="shared" si="10"/>
        <v>5.3666666666666663</v>
      </c>
    </row>
    <row r="196" spans="1:16" ht="15" thickBot="1">
      <c r="A196" s="80" t="s">
        <v>171</v>
      </c>
      <c r="B196" s="82">
        <v>179</v>
      </c>
      <c r="C196" s="82">
        <v>0</v>
      </c>
      <c r="D196" s="83">
        <v>0</v>
      </c>
      <c r="E196" s="82">
        <v>179</v>
      </c>
      <c r="F196" s="82">
        <v>582</v>
      </c>
      <c r="G196" s="84">
        <v>64.67</v>
      </c>
      <c r="H196" s="82">
        <v>112.92</v>
      </c>
      <c r="I196" s="96">
        <v>0.63080000000000003</v>
      </c>
      <c r="J196" s="82">
        <v>0.6</v>
      </c>
      <c r="K196" s="82">
        <v>2</v>
      </c>
      <c r="L196" s="82">
        <v>0.56000000000000005</v>
      </c>
      <c r="M196" s="82">
        <v>177</v>
      </c>
      <c r="N196" s="82">
        <v>0.63</v>
      </c>
      <c r="O196" s="87">
        <v>241719</v>
      </c>
      <c r="P196" s="79">
        <f t="shared" si="10"/>
        <v>5.9666666666666668</v>
      </c>
    </row>
    <row r="197" spans="1:16" ht="15.75" thickBot="1">
      <c r="A197" s="119" t="s">
        <v>87</v>
      </c>
      <c r="B197" s="120">
        <v>1962</v>
      </c>
      <c r="C197" s="121">
        <v>0</v>
      </c>
      <c r="D197" s="121">
        <v>0</v>
      </c>
      <c r="E197" s="120">
        <v>1962</v>
      </c>
      <c r="F197" s="120">
        <v>5837</v>
      </c>
      <c r="G197" s="121">
        <v>53.31</v>
      </c>
      <c r="H197" s="122">
        <v>1182.0899999999999</v>
      </c>
      <c r="I197" s="121">
        <v>0.60250000000000004</v>
      </c>
      <c r="J197" s="119">
        <v>0.6</v>
      </c>
      <c r="K197" s="121">
        <v>14</v>
      </c>
      <c r="L197" s="121">
        <v>1.22</v>
      </c>
      <c r="M197" s="120">
        <v>1948</v>
      </c>
      <c r="N197" s="121">
        <v>0.6</v>
      </c>
      <c r="O197" s="105"/>
      <c r="P197" s="79">
        <f t="shared" si="10"/>
        <v>65.400000000000006</v>
      </c>
    </row>
    <row r="199" spans="1:16" ht="18">
      <c r="A199" s="104" t="s">
        <v>123</v>
      </c>
    </row>
    <row r="200" spans="1:16" ht="30" customHeight="1" thickBot="1">
      <c r="A200" s="106" t="s">
        <v>176</v>
      </c>
    </row>
    <row r="201" spans="1:16" ht="15.75" thickBot="1">
      <c r="A201" s="70" t="s">
        <v>71</v>
      </c>
      <c r="B201" s="70" t="s">
        <v>72</v>
      </c>
      <c r="C201" s="107" t="s">
        <v>73</v>
      </c>
      <c r="D201" s="107" t="s">
        <v>74</v>
      </c>
      <c r="E201" s="70" t="s">
        <v>72</v>
      </c>
      <c r="F201" s="70" t="s">
        <v>75</v>
      </c>
      <c r="G201" s="70" t="s">
        <v>76</v>
      </c>
      <c r="H201" s="107" t="s">
        <v>77</v>
      </c>
      <c r="I201" s="107"/>
      <c r="J201" s="107"/>
      <c r="K201" s="163" t="s">
        <v>78</v>
      </c>
      <c r="L201" s="164"/>
      <c r="M201" s="163" t="s">
        <v>79</v>
      </c>
      <c r="N201" s="164"/>
      <c r="O201" s="107" t="s">
        <v>80</v>
      </c>
      <c r="P201" s="66" t="s">
        <v>81</v>
      </c>
    </row>
    <row r="202" spans="1:16" ht="16.5" thickTop="1" thickBot="1">
      <c r="A202" s="70" t="s">
        <v>82</v>
      </c>
      <c r="B202" s="70" t="s">
        <v>83</v>
      </c>
      <c r="C202" s="70" t="s">
        <v>84</v>
      </c>
      <c r="D202" s="70" t="s">
        <v>85</v>
      </c>
      <c r="E202" s="70" t="s">
        <v>86</v>
      </c>
      <c r="F202" s="70" t="s">
        <v>87</v>
      </c>
      <c r="G202" s="70" t="s">
        <v>40</v>
      </c>
      <c r="H202" s="70" t="s">
        <v>88</v>
      </c>
      <c r="I202" s="70" t="s">
        <v>89</v>
      </c>
      <c r="J202" s="70" t="s">
        <v>90</v>
      </c>
      <c r="K202" s="70" t="s">
        <v>72</v>
      </c>
      <c r="L202" s="70" t="s">
        <v>89</v>
      </c>
      <c r="M202" s="70" t="s">
        <v>72</v>
      </c>
      <c r="N202" s="70" t="s">
        <v>89</v>
      </c>
      <c r="O202" s="70" t="s">
        <v>91</v>
      </c>
      <c r="P202">
        <v>46</v>
      </c>
    </row>
    <row r="203" spans="1:16" s="116" customFormat="1" ht="15.75" thickTop="1" thickBot="1">
      <c r="A203" s="88" t="s">
        <v>160</v>
      </c>
      <c r="B203" s="90">
        <v>331</v>
      </c>
      <c r="C203" s="90">
        <v>0</v>
      </c>
      <c r="D203" s="91">
        <v>0</v>
      </c>
      <c r="E203" s="90">
        <v>331</v>
      </c>
      <c r="F203" s="89">
        <v>1028</v>
      </c>
      <c r="G203" s="92">
        <v>72.09</v>
      </c>
      <c r="H203" s="90">
        <v>226.32</v>
      </c>
      <c r="I203" s="94">
        <v>0.68379999999999996</v>
      </c>
      <c r="J203" s="90">
        <v>0.6</v>
      </c>
      <c r="K203" s="90">
        <v>3</v>
      </c>
      <c r="L203" s="90">
        <v>0.56000000000000005</v>
      </c>
      <c r="M203" s="90">
        <v>328</v>
      </c>
      <c r="N203" s="90">
        <v>0.68</v>
      </c>
      <c r="O203" s="95">
        <v>241586</v>
      </c>
      <c r="P203" s="79">
        <f>+B203/$P$202</f>
        <v>7.1956521739130439</v>
      </c>
    </row>
    <row r="204" spans="1:16" s="116" customFormat="1" ht="15" thickBot="1">
      <c r="A204" s="80" t="s">
        <v>161</v>
      </c>
      <c r="B204" s="82">
        <v>327</v>
      </c>
      <c r="C204" s="82">
        <v>0</v>
      </c>
      <c r="D204" s="83">
        <v>0</v>
      </c>
      <c r="E204" s="82">
        <v>327</v>
      </c>
      <c r="F204" s="81">
        <v>1079</v>
      </c>
      <c r="G204" s="84">
        <v>78.19</v>
      </c>
      <c r="H204" s="82">
        <v>215.21</v>
      </c>
      <c r="I204" s="96">
        <v>0.65810000000000002</v>
      </c>
      <c r="J204" s="82">
        <v>0.6</v>
      </c>
      <c r="K204" s="82">
        <v>0</v>
      </c>
      <c r="L204" s="82">
        <v>0</v>
      </c>
      <c r="M204" s="82">
        <v>327</v>
      </c>
      <c r="N204" s="82">
        <v>0.66</v>
      </c>
      <c r="O204" s="87">
        <v>241739</v>
      </c>
      <c r="P204" s="79">
        <f t="shared" ref="P204:P215" si="11">+B204/$P$202</f>
        <v>7.1086956521739131</v>
      </c>
    </row>
    <row r="205" spans="1:16" s="116" customFormat="1" ht="15" thickBot="1">
      <c r="A205" s="88" t="s">
        <v>162</v>
      </c>
      <c r="B205" s="90">
        <v>321</v>
      </c>
      <c r="C205" s="90">
        <v>0</v>
      </c>
      <c r="D205" s="91">
        <v>0</v>
      </c>
      <c r="E205" s="90">
        <v>321</v>
      </c>
      <c r="F205" s="90">
        <v>961</v>
      </c>
      <c r="G205" s="92">
        <v>67.39</v>
      </c>
      <c r="H205" s="90">
        <v>210.92</v>
      </c>
      <c r="I205" s="94">
        <v>0.65710000000000002</v>
      </c>
      <c r="J205" s="90">
        <v>0.6</v>
      </c>
      <c r="K205" s="90">
        <v>1</v>
      </c>
      <c r="L205" s="90">
        <v>0.56000000000000005</v>
      </c>
      <c r="M205" s="90">
        <v>320</v>
      </c>
      <c r="N205" s="90">
        <v>0.66</v>
      </c>
      <c r="O205" s="95">
        <v>241739</v>
      </c>
      <c r="P205" s="79">
        <f t="shared" si="11"/>
        <v>6.9782608695652177</v>
      </c>
    </row>
    <row r="206" spans="1:16" s="116" customFormat="1" ht="15" thickBot="1">
      <c r="A206" s="80" t="s">
        <v>163</v>
      </c>
      <c r="B206" s="82">
        <v>390</v>
      </c>
      <c r="C206" s="82">
        <v>0</v>
      </c>
      <c r="D206" s="83">
        <v>0</v>
      </c>
      <c r="E206" s="82">
        <v>390</v>
      </c>
      <c r="F206" s="81">
        <v>1176</v>
      </c>
      <c r="G206" s="84">
        <v>82.47</v>
      </c>
      <c r="H206" s="82">
        <v>225.55</v>
      </c>
      <c r="I206" s="86">
        <v>0.57830000000000004</v>
      </c>
      <c r="J206" s="82">
        <v>0.6</v>
      </c>
      <c r="K206" s="82">
        <v>1</v>
      </c>
      <c r="L206" s="82">
        <v>0.69</v>
      </c>
      <c r="M206" s="82">
        <v>389</v>
      </c>
      <c r="N206" s="82">
        <v>0.57999999999999996</v>
      </c>
      <c r="O206" s="87">
        <v>241739</v>
      </c>
      <c r="P206" s="79">
        <f t="shared" si="11"/>
        <v>8.4782608695652169</v>
      </c>
    </row>
    <row r="207" spans="1:16" ht="15" thickBot="1">
      <c r="A207" s="88" t="s">
        <v>164</v>
      </c>
      <c r="B207" s="90">
        <v>366</v>
      </c>
      <c r="C207" s="90">
        <v>0</v>
      </c>
      <c r="D207" s="91">
        <v>0</v>
      </c>
      <c r="E207" s="90">
        <v>366</v>
      </c>
      <c r="F207" s="89">
        <v>1070</v>
      </c>
      <c r="G207" s="92">
        <v>83.07</v>
      </c>
      <c r="H207" s="90">
        <v>220.08</v>
      </c>
      <c r="I207" s="94">
        <v>0.60129999999999995</v>
      </c>
      <c r="J207" s="90">
        <v>0.6</v>
      </c>
      <c r="K207" s="90">
        <v>2</v>
      </c>
      <c r="L207" s="90">
        <v>0.56000000000000005</v>
      </c>
      <c r="M207" s="90">
        <v>364</v>
      </c>
      <c r="N207" s="90">
        <v>0.6</v>
      </c>
      <c r="O207" s="95">
        <v>241586</v>
      </c>
      <c r="P207" s="79">
        <f t="shared" si="11"/>
        <v>7.9565217391304346</v>
      </c>
    </row>
    <row r="208" spans="1:16" ht="15" thickBot="1">
      <c r="A208" s="80" t="s">
        <v>165</v>
      </c>
      <c r="B208" s="82">
        <v>341</v>
      </c>
      <c r="C208" s="82">
        <v>0</v>
      </c>
      <c r="D208" s="83">
        <v>0</v>
      </c>
      <c r="E208" s="82">
        <v>341</v>
      </c>
      <c r="F208" s="82">
        <v>975</v>
      </c>
      <c r="G208" s="84">
        <v>68.37</v>
      </c>
      <c r="H208" s="82">
        <v>215.82</v>
      </c>
      <c r="I208" s="96">
        <v>0.63290000000000002</v>
      </c>
      <c r="J208" s="82">
        <v>0.6</v>
      </c>
      <c r="K208" s="82">
        <v>3</v>
      </c>
      <c r="L208" s="82">
        <v>0.61</v>
      </c>
      <c r="M208" s="82">
        <v>338</v>
      </c>
      <c r="N208" s="82">
        <v>0.63</v>
      </c>
      <c r="O208" s="87">
        <v>241739</v>
      </c>
      <c r="P208" s="79">
        <f t="shared" si="11"/>
        <v>7.4130434782608692</v>
      </c>
    </row>
    <row r="209" spans="1:16" ht="15" thickBot="1">
      <c r="A209" s="88" t="s">
        <v>166</v>
      </c>
      <c r="B209" s="90">
        <v>313</v>
      </c>
      <c r="C209" s="90">
        <v>0</v>
      </c>
      <c r="D209" s="91">
        <v>0</v>
      </c>
      <c r="E209" s="90">
        <v>313</v>
      </c>
      <c r="F209" s="90">
        <v>838</v>
      </c>
      <c r="G209" s="92">
        <v>60.72</v>
      </c>
      <c r="H209" s="90">
        <v>187.42</v>
      </c>
      <c r="I209" s="97">
        <v>0.5988</v>
      </c>
      <c r="J209" s="90">
        <v>0.6</v>
      </c>
      <c r="K209" s="90">
        <v>0</v>
      </c>
      <c r="L209" s="90">
        <v>0</v>
      </c>
      <c r="M209" s="90">
        <v>313</v>
      </c>
      <c r="N209" s="90">
        <v>0.6</v>
      </c>
      <c r="O209" s="95">
        <v>241739</v>
      </c>
      <c r="P209" s="79">
        <f t="shared" si="11"/>
        <v>6.8043478260869561</v>
      </c>
    </row>
    <row r="210" spans="1:16" ht="15" thickBot="1">
      <c r="A210" s="80" t="s">
        <v>167</v>
      </c>
      <c r="B210" s="82">
        <v>372</v>
      </c>
      <c r="C210" s="82">
        <v>0</v>
      </c>
      <c r="D210" s="83">
        <v>0</v>
      </c>
      <c r="E210" s="82">
        <v>372</v>
      </c>
      <c r="F210" s="81">
        <v>1054</v>
      </c>
      <c r="G210" s="84">
        <v>73.91</v>
      </c>
      <c r="H210" s="82">
        <v>223.08</v>
      </c>
      <c r="I210" s="86">
        <v>0.59970000000000001</v>
      </c>
      <c r="J210" s="82">
        <v>0.6</v>
      </c>
      <c r="K210" s="82">
        <v>1</v>
      </c>
      <c r="L210" s="82">
        <v>1.23</v>
      </c>
      <c r="M210" s="82">
        <v>371</v>
      </c>
      <c r="N210" s="82">
        <v>0.6</v>
      </c>
      <c r="O210" s="87">
        <v>241739</v>
      </c>
      <c r="P210" s="79">
        <f t="shared" si="11"/>
        <v>8.0869565217391308</v>
      </c>
    </row>
    <row r="211" spans="1:16" ht="15" thickBot="1">
      <c r="A211" s="88" t="s">
        <v>168</v>
      </c>
      <c r="B211" s="90">
        <v>375</v>
      </c>
      <c r="C211" s="90">
        <v>0</v>
      </c>
      <c r="D211" s="91">
        <v>0</v>
      </c>
      <c r="E211" s="90">
        <v>375</v>
      </c>
      <c r="F211" s="89">
        <v>1152</v>
      </c>
      <c r="G211" s="92">
        <v>83.48</v>
      </c>
      <c r="H211" s="90">
        <v>229.96</v>
      </c>
      <c r="I211" s="94">
        <v>0.61319999999999997</v>
      </c>
      <c r="J211" s="90">
        <v>0.6</v>
      </c>
      <c r="K211" s="90">
        <v>0</v>
      </c>
      <c r="L211" s="90">
        <v>0</v>
      </c>
      <c r="M211" s="90">
        <v>375</v>
      </c>
      <c r="N211" s="90">
        <v>0.61</v>
      </c>
      <c r="O211" s="95">
        <v>241739</v>
      </c>
      <c r="P211" s="79">
        <f t="shared" si="11"/>
        <v>8.1521739130434785</v>
      </c>
    </row>
    <row r="212" spans="1:16" ht="15" thickBot="1">
      <c r="A212" s="80" t="s">
        <v>169</v>
      </c>
      <c r="B212" s="82">
        <v>385</v>
      </c>
      <c r="C212" s="82">
        <v>0</v>
      </c>
      <c r="D212" s="83">
        <v>0</v>
      </c>
      <c r="E212" s="82">
        <v>385</v>
      </c>
      <c r="F212" s="81">
        <v>1186</v>
      </c>
      <c r="G212" s="84">
        <v>83.17</v>
      </c>
      <c r="H212" s="82">
        <v>204.63</v>
      </c>
      <c r="I212" s="86">
        <v>0.53149999999999997</v>
      </c>
      <c r="J212" s="82">
        <v>0.6</v>
      </c>
      <c r="K212" s="82">
        <v>1</v>
      </c>
      <c r="L212" s="82">
        <v>0.92</v>
      </c>
      <c r="M212" s="82">
        <v>384</v>
      </c>
      <c r="N212" s="82">
        <v>0.53</v>
      </c>
      <c r="O212" s="87">
        <v>241739</v>
      </c>
      <c r="P212" s="79">
        <f t="shared" si="11"/>
        <v>8.3695652173913047</v>
      </c>
    </row>
    <row r="213" spans="1:16" ht="15" thickBot="1">
      <c r="A213" s="88" t="s">
        <v>170</v>
      </c>
      <c r="B213" s="90">
        <v>435</v>
      </c>
      <c r="C213" s="90">
        <v>0</v>
      </c>
      <c r="D213" s="91">
        <v>0</v>
      </c>
      <c r="E213" s="90">
        <v>435</v>
      </c>
      <c r="F213" s="89">
        <v>1236</v>
      </c>
      <c r="G213" s="92">
        <v>86.68</v>
      </c>
      <c r="H213" s="90">
        <v>239.43</v>
      </c>
      <c r="I213" s="97">
        <v>0.5504</v>
      </c>
      <c r="J213" s="90">
        <v>0.6</v>
      </c>
      <c r="K213" s="90">
        <v>0</v>
      </c>
      <c r="L213" s="90">
        <v>0</v>
      </c>
      <c r="M213" s="90">
        <v>435</v>
      </c>
      <c r="N213" s="90">
        <v>0.55000000000000004</v>
      </c>
      <c r="O213" s="95">
        <v>241739</v>
      </c>
      <c r="P213" s="79">
        <f t="shared" si="11"/>
        <v>9.4565217391304355</v>
      </c>
    </row>
    <row r="214" spans="1:16" ht="15" thickBot="1">
      <c r="A214" s="80" t="s">
        <v>171</v>
      </c>
      <c r="B214" s="82">
        <v>386</v>
      </c>
      <c r="C214" s="82">
        <v>0</v>
      </c>
      <c r="D214" s="83">
        <v>0</v>
      </c>
      <c r="E214" s="82">
        <v>386</v>
      </c>
      <c r="F214" s="81">
        <v>1062</v>
      </c>
      <c r="G214" s="84">
        <v>76.959999999999994</v>
      </c>
      <c r="H214" s="82">
        <v>217.05</v>
      </c>
      <c r="I214" s="86">
        <v>0.56230000000000002</v>
      </c>
      <c r="J214" s="82">
        <v>0.6</v>
      </c>
      <c r="K214" s="82">
        <v>0</v>
      </c>
      <c r="L214" s="82">
        <v>0</v>
      </c>
      <c r="M214" s="82">
        <v>386</v>
      </c>
      <c r="N214" s="82">
        <v>0.56000000000000005</v>
      </c>
      <c r="O214" s="87">
        <v>241739</v>
      </c>
      <c r="P214" s="79">
        <f t="shared" si="11"/>
        <v>8.3913043478260878</v>
      </c>
    </row>
    <row r="215" spans="1:16" ht="15.75" thickBot="1">
      <c r="A215" s="119" t="s">
        <v>87</v>
      </c>
      <c r="B215" s="120">
        <v>4342</v>
      </c>
      <c r="C215" s="121">
        <v>0</v>
      </c>
      <c r="D215" s="121">
        <v>0</v>
      </c>
      <c r="E215" s="120">
        <v>4342</v>
      </c>
      <c r="F215" s="120">
        <v>12817</v>
      </c>
      <c r="G215" s="121">
        <v>76.34</v>
      </c>
      <c r="H215" s="122">
        <v>2615.48</v>
      </c>
      <c r="I215" s="121">
        <v>0.60240000000000005</v>
      </c>
      <c r="J215" s="119">
        <v>0.6</v>
      </c>
      <c r="K215" s="121">
        <v>12</v>
      </c>
      <c r="L215" s="121">
        <v>0.67</v>
      </c>
      <c r="M215" s="120">
        <v>4330</v>
      </c>
      <c r="N215" s="121">
        <v>0.6</v>
      </c>
      <c r="O215" s="105"/>
      <c r="P215" s="79">
        <f t="shared" si="11"/>
        <v>94.391304347826093</v>
      </c>
    </row>
    <row r="216" spans="1:16" s="116" customFormat="1" ht="15">
      <c r="A216" s="123"/>
      <c r="B216" s="125"/>
      <c r="C216" s="125"/>
      <c r="D216" s="124"/>
      <c r="E216" s="125"/>
      <c r="F216" s="125"/>
      <c r="G216" s="125"/>
      <c r="H216" s="123"/>
      <c r="I216" s="125"/>
      <c r="J216" s="125"/>
      <c r="K216" s="125"/>
      <c r="L216" s="125"/>
      <c r="M216" s="115"/>
      <c r="N216" s="115"/>
      <c r="O216" s="115"/>
    </row>
    <row r="217" spans="1:16" ht="18">
      <c r="A217" s="104" t="s">
        <v>125</v>
      </c>
    </row>
    <row r="218" spans="1:16" ht="38.25" customHeight="1" thickBot="1">
      <c r="A218" s="106" t="s">
        <v>126</v>
      </c>
    </row>
    <row r="219" spans="1:16" ht="15.75" thickBot="1">
      <c r="A219" s="70" t="s">
        <v>71</v>
      </c>
      <c r="B219" s="70" t="s">
        <v>72</v>
      </c>
      <c r="C219" s="107" t="s">
        <v>73</v>
      </c>
      <c r="D219" s="107" t="s">
        <v>74</v>
      </c>
      <c r="E219" s="70" t="s">
        <v>72</v>
      </c>
      <c r="F219" s="70" t="s">
        <v>75</v>
      </c>
      <c r="G219" s="70" t="s">
        <v>76</v>
      </c>
      <c r="H219" s="107" t="s">
        <v>77</v>
      </c>
      <c r="I219" s="107"/>
      <c r="J219" s="107"/>
      <c r="K219" s="163" t="s">
        <v>78</v>
      </c>
      <c r="L219" s="164"/>
      <c r="M219" s="163" t="s">
        <v>79</v>
      </c>
      <c r="N219" s="164"/>
      <c r="O219" s="107" t="s">
        <v>80</v>
      </c>
      <c r="P219" s="66" t="s">
        <v>81</v>
      </c>
    </row>
    <row r="220" spans="1:16" ht="16.5" thickTop="1" thickBot="1">
      <c r="A220" s="70" t="s">
        <v>82</v>
      </c>
      <c r="B220" s="70" t="s">
        <v>83</v>
      </c>
      <c r="C220" s="70" t="s">
        <v>84</v>
      </c>
      <c r="D220" s="70" t="s">
        <v>85</v>
      </c>
      <c r="E220" s="70" t="s">
        <v>86</v>
      </c>
      <c r="F220" s="70" t="s">
        <v>87</v>
      </c>
      <c r="G220" s="70" t="s">
        <v>40</v>
      </c>
      <c r="H220" s="70" t="s">
        <v>88</v>
      </c>
      <c r="I220" s="70" t="s">
        <v>89</v>
      </c>
      <c r="J220" s="70" t="s">
        <v>90</v>
      </c>
      <c r="K220" s="70" t="s">
        <v>72</v>
      </c>
      <c r="L220" s="70" t="s">
        <v>89</v>
      </c>
      <c r="M220" s="70" t="s">
        <v>72</v>
      </c>
      <c r="N220" s="70" t="s">
        <v>89</v>
      </c>
      <c r="O220" s="70" t="s">
        <v>91</v>
      </c>
      <c r="P220">
        <v>10</v>
      </c>
    </row>
    <row r="221" spans="1:16" ht="15.75" thickTop="1" thickBot="1">
      <c r="A221" s="88" t="s">
        <v>160</v>
      </c>
      <c r="B221" s="90">
        <v>44</v>
      </c>
      <c r="C221" s="90">
        <v>0</v>
      </c>
      <c r="D221" s="109">
        <v>1</v>
      </c>
      <c r="E221" s="90">
        <v>43</v>
      </c>
      <c r="F221" s="90">
        <v>123</v>
      </c>
      <c r="G221" s="92">
        <v>39.68</v>
      </c>
      <c r="H221" s="90">
        <v>28.63</v>
      </c>
      <c r="I221" s="94">
        <v>0.66579999999999995</v>
      </c>
      <c r="J221" s="90">
        <v>0.6</v>
      </c>
      <c r="K221" s="90">
        <v>0</v>
      </c>
      <c r="L221" s="90">
        <v>0</v>
      </c>
      <c r="M221" s="90">
        <v>43</v>
      </c>
      <c r="N221" s="90">
        <v>0.67</v>
      </c>
      <c r="O221" s="95">
        <v>241597</v>
      </c>
      <c r="P221" s="79">
        <f>+B221/$P$220</f>
        <v>4.4000000000000004</v>
      </c>
    </row>
    <row r="222" spans="1:16" s="116" customFormat="1" ht="15" thickBot="1">
      <c r="A222" s="80" t="s">
        <v>161</v>
      </c>
      <c r="B222" s="82">
        <v>35</v>
      </c>
      <c r="C222" s="82">
        <v>0</v>
      </c>
      <c r="D222" s="83">
        <v>0</v>
      </c>
      <c r="E222" s="82">
        <v>35</v>
      </c>
      <c r="F222" s="82">
        <v>127</v>
      </c>
      <c r="G222" s="84">
        <v>42.33</v>
      </c>
      <c r="H222" s="82">
        <v>30.32</v>
      </c>
      <c r="I222" s="96">
        <v>0.86629999999999996</v>
      </c>
      <c r="J222" s="82">
        <v>0.6</v>
      </c>
      <c r="K222" s="82">
        <v>0</v>
      </c>
      <c r="L222" s="82">
        <v>0</v>
      </c>
      <c r="M222" s="82">
        <v>35</v>
      </c>
      <c r="N222" s="82">
        <v>0.87</v>
      </c>
      <c r="O222" s="87">
        <v>241597</v>
      </c>
      <c r="P222" s="79">
        <f t="shared" ref="P222:P233" si="12">+B222/$P$220</f>
        <v>3.5</v>
      </c>
    </row>
    <row r="223" spans="1:16" s="116" customFormat="1" ht="15" thickBot="1">
      <c r="A223" s="88" t="s">
        <v>162</v>
      </c>
      <c r="B223" s="90">
        <v>52</v>
      </c>
      <c r="C223" s="90">
        <v>0</v>
      </c>
      <c r="D223" s="91">
        <v>0</v>
      </c>
      <c r="E223" s="90">
        <v>52</v>
      </c>
      <c r="F223" s="90">
        <v>150</v>
      </c>
      <c r="G223" s="92">
        <v>48.39</v>
      </c>
      <c r="H223" s="90">
        <v>28.24</v>
      </c>
      <c r="I223" s="97">
        <v>0.54320000000000002</v>
      </c>
      <c r="J223" s="90">
        <v>0.6</v>
      </c>
      <c r="K223" s="90">
        <v>0</v>
      </c>
      <c r="L223" s="90">
        <v>0</v>
      </c>
      <c r="M223" s="90">
        <v>52</v>
      </c>
      <c r="N223" s="90">
        <v>0.54</v>
      </c>
      <c r="O223" s="95">
        <v>241597</v>
      </c>
      <c r="P223" s="79">
        <f t="shared" si="12"/>
        <v>5.2</v>
      </c>
    </row>
    <row r="224" spans="1:16" s="116" customFormat="1" ht="15" thickBot="1">
      <c r="A224" s="80" t="s">
        <v>163</v>
      </c>
      <c r="B224" s="82">
        <v>40</v>
      </c>
      <c r="C224" s="82">
        <v>0</v>
      </c>
      <c r="D224" s="108">
        <v>1</v>
      </c>
      <c r="E224" s="82">
        <v>39</v>
      </c>
      <c r="F224" s="82">
        <v>129</v>
      </c>
      <c r="G224" s="84">
        <v>41.61</v>
      </c>
      <c r="H224" s="82">
        <v>26.44</v>
      </c>
      <c r="I224" s="96">
        <v>0.67800000000000005</v>
      </c>
      <c r="J224" s="82">
        <v>0.6</v>
      </c>
      <c r="K224" s="82">
        <v>0</v>
      </c>
      <c r="L224" s="82">
        <v>0</v>
      </c>
      <c r="M224" s="82">
        <v>39</v>
      </c>
      <c r="N224" s="82">
        <v>0.68</v>
      </c>
      <c r="O224" s="87">
        <v>241752</v>
      </c>
      <c r="P224" s="79">
        <f t="shared" si="12"/>
        <v>4</v>
      </c>
    </row>
    <row r="225" spans="1:16" s="116" customFormat="1" ht="15" thickBot="1">
      <c r="A225" s="88" t="s">
        <v>164</v>
      </c>
      <c r="B225" s="90">
        <v>37</v>
      </c>
      <c r="C225" s="90">
        <v>0</v>
      </c>
      <c r="D225" s="91">
        <v>0</v>
      </c>
      <c r="E225" s="90">
        <v>37</v>
      </c>
      <c r="F225" s="90">
        <v>93</v>
      </c>
      <c r="G225" s="92">
        <v>33.21</v>
      </c>
      <c r="H225" s="90">
        <v>21.85</v>
      </c>
      <c r="I225" s="97">
        <v>0.59040000000000004</v>
      </c>
      <c r="J225" s="90">
        <v>0.6</v>
      </c>
      <c r="K225" s="90">
        <v>0</v>
      </c>
      <c r="L225" s="90">
        <v>0</v>
      </c>
      <c r="M225" s="90">
        <v>37</v>
      </c>
      <c r="N225" s="90">
        <v>0.59</v>
      </c>
      <c r="O225" s="95">
        <v>241597</v>
      </c>
      <c r="P225" s="79">
        <f t="shared" si="12"/>
        <v>3.7</v>
      </c>
    </row>
    <row r="226" spans="1:16" s="116" customFormat="1" ht="15" thickBot="1">
      <c r="A226" s="80" t="s">
        <v>165</v>
      </c>
      <c r="B226" s="82">
        <v>48</v>
      </c>
      <c r="C226" s="82">
        <v>0</v>
      </c>
      <c r="D226" s="83">
        <v>0</v>
      </c>
      <c r="E226" s="82">
        <v>48</v>
      </c>
      <c r="F226" s="82">
        <v>166</v>
      </c>
      <c r="G226" s="84">
        <v>53.55</v>
      </c>
      <c r="H226" s="82">
        <v>34.08</v>
      </c>
      <c r="I226" s="96">
        <v>0.71</v>
      </c>
      <c r="J226" s="82">
        <v>0.6</v>
      </c>
      <c r="K226" s="82">
        <v>0</v>
      </c>
      <c r="L226" s="82">
        <v>0</v>
      </c>
      <c r="M226" s="82">
        <v>48</v>
      </c>
      <c r="N226" s="82">
        <v>0.71</v>
      </c>
      <c r="O226" s="87">
        <v>241597</v>
      </c>
      <c r="P226" s="79">
        <f t="shared" si="12"/>
        <v>4.8</v>
      </c>
    </row>
    <row r="227" spans="1:16" s="116" customFormat="1" ht="15" thickBot="1">
      <c r="A227" s="88" t="s">
        <v>166</v>
      </c>
      <c r="B227" s="90">
        <v>25</v>
      </c>
      <c r="C227" s="90">
        <v>0</v>
      </c>
      <c r="D227" s="91">
        <v>0</v>
      </c>
      <c r="E227" s="90">
        <v>25</v>
      </c>
      <c r="F227" s="90">
        <v>75</v>
      </c>
      <c r="G227" s="92">
        <v>25</v>
      </c>
      <c r="H227" s="90">
        <v>14.49</v>
      </c>
      <c r="I227" s="97">
        <v>0.5796</v>
      </c>
      <c r="J227" s="90">
        <v>0.6</v>
      </c>
      <c r="K227" s="90">
        <v>0</v>
      </c>
      <c r="L227" s="90">
        <v>0</v>
      </c>
      <c r="M227" s="90">
        <v>25</v>
      </c>
      <c r="N227" s="90">
        <v>0.57999999999999996</v>
      </c>
      <c r="O227" s="95">
        <v>241597</v>
      </c>
      <c r="P227" s="79">
        <f t="shared" si="12"/>
        <v>2.5</v>
      </c>
    </row>
    <row r="228" spans="1:16" s="116" customFormat="1" ht="15" thickBot="1">
      <c r="A228" s="80" t="s">
        <v>167</v>
      </c>
      <c r="B228" s="82">
        <v>44</v>
      </c>
      <c r="C228" s="82">
        <v>0</v>
      </c>
      <c r="D228" s="83">
        <v>0</v>
      </c>
      <c r="E228" s="82">
        <v>44</v>
      </c>
      <c r="F228" s="82">
        <v>108</v>
      </c>
      <c r="G228" s="84">
        <v>34.840000000000003</v>
      </c>
      <c r="H228" s="82">
        <v>29.1</v>
      </c>
      <c r="I228" s="96">
        <v>0.6613</v>
      </c>
      <c r="J228" s="82">
        <v>0.6</v>
      </c>
      <c r="K228" s="82">
        <v>0</v>
      </c>
      <c r="L228" s="82">
        <v>0</v>
      </c>
      <c r="M228" s="82">
        <v>44</v>
      </c>
      <c r="N228" s="82">
        <v>0.66</v>
      </c>
      <c r="O228" s="87">
        <v>241597</v>
      </c>
      <c r="P228" s="79">
        <f t="shared" si="12"/>
        <v>4.4000000000000004</v>
      </c>
    </row>
    <row r="229" spans="1:16" s="116" customFormat="1" ht="15" thickBot="1">
      <c r="A229" s="88" t="s">
        <v>168</v>
      </c>
      <c r="B229" s="90">
        <v>47</v>
      </c>
      <c r="C229" s="90">
        <v>0</v>
      </c>
      <c r="D229" s="91">
        <v>0</v>
      </c>
      <c r="E229" s="90">
        <v>47</v>
      </c>
      <c r="F229" s="90">
        <v>153</v>
      </c>
      <c r="G229" s="92">
        <v>51</v>
      </c>
      <c r="H229" s="90">
        <v>35.51</v>
      </c>
      <c r="I229" s="94">
        <v>0.75539999999999996</v>
      </c>
      <c r="J229" s="90">
        <v>0.6</v>
      </c>
      <c r="K229" s="90">
        <v>0</v>
      </c>
      <c r="L229" s="90">
        <v>0</v>
      </c>
      <c r="M229" s="90">
        <v>47</v>
      </c>
      <c r="N229" s="90">
        <v>0.76</v>
      </c>
      <c r="O229" s="95">
        <v>241752</v>
      </c>
      <c r="P229" s="79">
        <f t="shared" si="12"/>
        <v>4.7</v>
      </c>
    </row>
    <row r="230" spans="1:16" s="116" customFormat="1" ht="15" thickBot="1">
      <c r="A230" s="80" t="s">
        <v>169</v>
      </c>
      <c r="B230" s="82">
        <v>45</v>
      </c>
      <c r="C230" s="82">
        <v>0</v>
      </c>
      <c r="D230" s="83">
        <v>0</v>
      </c>
      <c r="E230" s="82">
        <v>45</v>
      </c>
      <c r="F230" s="82">
        <v>142</v>
      </c>
      <c r="G230" s="84">
        <v>45.81</v>
      </c>
      <c r="H230" s="82">
        <v>33.270000000000003</v>
      </c>
      <c r="I230" s="96">
        <v>0.73939999999999995</v>
      </c>
      <c r="J230" s="82">
        <v>0.6</v>
      </c>
      <c r="K230" s="82">
        <v>0</v>
      </c>
      <c r="L230" s="82">
        <v>0</v>
      </c>
      <c r="M230" s="82">
        <v>45</v>
      </c>
      <c r="N230" s="82">
        <v>0.74</v>
      </c>
      <c r="O230" s="87">
        <v>241752</v>
      </c>
      <c r="P230" s="79">
        <f t="shared" si="12"/>
        <v>4.5</v>
      </c>
    </row>
    <row r="231" spans="1:16" s="116" customFormat="1" ht="15" thickBot="1">
      <c r="A231" s="88" t="s">
        <v>170</v>
      </c>
      <c r="B231" s="90">
        <v>47</v>
      </c>
      <c r="C231" s="90">
        <v>0</v>
      </c>
      <c r="D231" s="91">
        <v>0</v>
      </c>
      <c r="E231" s="90">
        <v>47</v>
      </c>
      <c r="F231" s="90">
        <v>111</v>
      </c>
      <c r="G231" s="92">
        <v>35.81</v>
      </c>
      <c r="H231" s="90">
        <v>26.52</v>
      </c>
      <c r="I231" s="97">
        <v>0.56420000000000003</v>
      </c>
      <c r="J231" s="90">
        <v>0.6</v>
      </c>
      <c r="K231" s="90">
        <v>0</v>
      </c>
      <c r="L231" s="90">
        <v>0</v>
      </c>
      <c r="M231" s="90">
        <v>47</v>
      </c>
      <c r="N231" s="90">
        <v>0.56000000000000005</v>
      </c>
      <c r="O231" s="95">
        <v>241752</v>
      </c>
      <c r="P231" s="79">
        <f t="shared" si="12"/>
        <v>4.7</v>
      </c>
    </row>
    <row r="232" spans="1:16" s="116" customFormat="1" ht="15" thickBot="1">
      <c r="A232" s="80" t="s">
        <v>171</v>
      </c>
      <c r="B232" s="82">
        <v>47</v>
      </c>
      <c r="C232" s="82">
        <v>0</v>
      </c>
      <c r="D232" s="83">
        <v>0</v>
      </c>
      <c r="E232" s="82">
        <v>47</v>
      </c>
      <c r="F232" s="82">
        <v>144</v>
      </c>
      <c r="G232" s="84">
        <v>48</v>
      </c>
      <c r="H232" s="82">
        <v>27.49</v>
      </c>
      <c r="I232" s="86">
        <v>0.58479999999999999</v>
      </c>
      <c r="J232" s="82">
        <v>0.6</v>
      </c>
      <c r="K232" s="82">
        <v>0</v>
      </c>
      <c r="L232" s="82">
        <v>0</v>
      </c>
      <c r="M232" s="82">
        <v>47</v>
      </c>
      <c r="N232" s="82">
        <v>0.57999999999999996</v>
      </c>
      <c r="O232" s="87">
        <v>241752</v>
      </c>
      <c r="P232" s="79">
        <f t="shared" si="12"/>
        <v>4.7</v>
      </c>
    </row>
    <row r="233" spans="1:16" ht="15.75" thickBot="1">
      <c r="A233" s="119" t="s">
        <v>87</v>
      </c>
      <c r="B233" s="121">
        <v>511</v>
      </c>
      <c r="C233" s="121">
        <v>0</v>
      </c>
      <c r="D233" s="121">
        <v>2</v>
      </c>
      <c r="E233" s="121">
        <v>509</v>
      </c>
      <c r="F233" s="120">
        <v>1521</v>
      </c>
      <c r="G233" s="121">
        <v>41.67</v>
      </c>
      <c r="H233" s="121">
        <v>335.93</v>
      </c>
      <c r="I233" s="121">
        <v>0.66</v>
      </c>
      <c r="J233" s="119">
        <v>0.6</v>
      </c>
      <c r="K233" s="121">
        <v>0</v>
      </c>
      <c r="L233" s="121">
        <v>0</v>
      </c>
      <c r="M233" s="121">
        <v>509</v>
      </c>
      <c r="N233" s="121">
        <v>0.66</v>
      </c>
      <c r="O233" s="105"/>
      <c r="P233" s="79">
        <f t="shared" si="12"/>
        <v>51.1</v>
      </c>
    </row>
    <row r="234" spans="1:16" s="116" customFormat="1" ht="15.75" thickBot="1">
      <c r="A234" s="126"/>
      <c r="B234" s="127"/>
      <c r="C234" s="127"/>
      <c r="D234" s="127"/>
      <c r="E234" s="127"/>
      <c r="F234" s="127"/>
      <c r="G234" s="127"/>
      <c r="H234" s="126"/>
      <c r="I234" s="127"/>
      <c r="J234" s="127"/>
      <c r="K234" s="127"/>
      <c r="L234" s="127"/>
      <c r="M234" s="128"/>
      <c r="N234" s="115"/>
      <c r="O234" s="115"/>
    </row>
    <row r="236" spans="1:16" ht="18">
      <c r="A236" s="104" t="s">
        <v>127</v>
      </c>
    </row>
    <row r="237" spans="1:16" ht="33" customHeight="1" thickBot="1">
      <c r="A237" s="106" t="s">
        <v>107</v>
      </c>
    </row>
    <row r="238" spans="1:16" ht="15.75" thickBot="1">
      <c r="A238" s="70" t="s">
        <v>71</v>
      </c>
      <c r="B238" s="70" t="s">
        <v>72</v>
      </c>
      <c r="C238" s="107" t="s">
        <v>73</v>
      </c>
      <c r="D238" s="107" t="s">
        <v>74</v>
      </c>
      <c r="E238" s="70" t="s">
        <v>72</v>
      </c>
      <c r="F238" s="70" t="s">
        <v>75</v>
      </c>
      <c r="G238" s="70" t="s">
        <v>76</v>
      </c>
      <c r="H238" s="107" t="s">
        <v>77</v>
      </c>
      <c r="I238" s="107"/>
      <c r="J238" s="107"/>
      <c r="K238" s="163" t="s">
        <v>78</v>
      </c>
      <c r="L238" s="164"/>
      <c r="M238" s="163" t="s">
        <v>79</v>
      </c>
      <c r="N238" s="164"/>
      <c r="O238" s="107" t="s">
        <v>80</v>
      </c>
      <c r="P238" s="66" t="s">
        <v>81</v>
      </c>
    </row>
    <row r="239" spans="1:16" ht="16.5" thickTop="1" thickBot="1">
      <c r="A239" s="70" t="s">
        <v>82</v>
      </c>
      <c r="B239" s="70" t="s">
        <v>83</v>
      </c>
      <c r="C239" s="70" t="s">
        <v>84</v>
      </c>
      <c r="D239" s="70" t="s">
        <v>85</v>
      </c>
      <c r="E239" s="70" t="s">
        <v>86</v>
      </c>
      <c r="F239" s="70" t="s">
        <v>87</v>
      </c>
      <c r="G239" s="70" t="s">
        <v>40</v>
      </c>
      <c r="H239" s="70" t="s">
        <v>88</v>
      </c>
      <c r="I239" s="70" t="s">
        <v>89</v>
      </c>
      <c r="J239" s="70" t="s">
        <v>90</v>
      </c>
      <c r="K239" s="70" t="s">
        <v>72</v>
      </c>
      <c r="L239" s="70" t="s">
        <v>89</v>
      </c>
      <c r="M239" s="70" t="s">
        <v>72</v>
      </c>
      <c r="N239" s="70" t="s">
        <v>89</v>
      </c>
      <c r="O239" s="70" t="s">
        <v>91</v>
      </c>
      <c r="P239">
        <v>30</v>
      </c>
    </row>
    <row r="240" spans="1:16" ht="15.75" thickTop="1" thickBot="1">
      <c r="A240" s="67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9"/>
      <c r="P240" s="79">
        <f>+B240/$P$239</f>
        <v>0</v>
      </c>
    </row>
    <row r="241" spans="1:16" ht="15" thickBot="1">
      <c r="A241" s="88" t="s">
        <v>160</v>
      </c>
      <c r="B241" s="90">
        <v>192</v>
      </c>
      <c r="C241" s="90">
        <v>0</v>
      </c>
      <c r="D241" s="109">
        <v>1</v>
      </c>
      <c r="E241" s="90">
        <v>191</v>
      </c>
      <c r="F241" s="90">
        <v>673</v>
      </c>
      <c r="G241" s="92">
        <v>72.37</v>
      </c>
      <c r="H241" s="90">
        <v>129.69999999999999</v>
      </c>
      <c r="I241" s="94">
        <v>0.67910000000000004</v>
      </c>
      <c r="J241" s="90">
        <v>0.6</v>
      </c>
      <c r="K241" s="90">
        <v>0</v>
      </c>
      <c r="L241" s="90">
        <v>0</v>
      </c>
      <c r="M241" s="90">
        <v>191</v>
      </c>
      <c r="N241" s="90">
        <v>0.68</v>
      </c>
      <c r="O241" s="95">
        <v>241738</v>
      </c>
      <c r="P241" s="79">
        <f t="shared" ref="P241:P253" si="13">+B241/$P$239</f>
        <v>6.4</v>
      </c>
    </row>
    <row r="242" spans="1:16" ht="15" thickBot="1">
      <c r="A242" s="80" t="s">
        <v>161</v>
      </c>
      <c r="B242" s="82">
        <v>205</v>
      </c>
      <c r="C242" s="82">
        <v>0</v>
      </c>
      <c r="D242" s="83">
        <v>0</v>
      </c>
      <c r="E242" s="82">
        <v>205</v>
      </c>
      <c r="F242" s="82">
        <v>690</v>
      </c>
      <c r="G242" s="84">
        <v>76.67</v>
      </c>
      <c r="H242" s="82">
        <v>163.69999999999999</v>
      </c>
      <c r="I242" s="96">
        <v>0.79859999999999998</v>
      </c>
      <c r="J242" s="82">
        <v>0.6</v>
      </c>
      <c r="K242" s="82">
        <v>0</v>
      </c>
      <c r="L242" s="82">
        <v>0</v>
      </c>
      <c r="M242" s="82">
        <v>205</v>
      </c>
      <c r="N242" s="82">
        <v>0.8</v>
      </c>
      <c r="O242" s="87">
        <v>241738</v>
      </c>
      <c r="P242" s="79">
        <f t="shared" si="13"/>
        <v>6.833333333333333</v>
      </c>
    </row>
    <row r="243" spans="1:16" ht="15" thickBot="1">
      <c r="A243" s="88" t="s">
        <v>162</v>
      </c>
      <c r="B243" s="90">
        <v>214</v>
      </c>
      <c r="C243" s="90">
        <v>0</v>
      </c>
      <c r="D243" s="91">
        <v>0</v>
      </c>
      <c r="E243" s="90">
        <v>214</v>
      </c>
      <c r="F243" s="90">
        <v>662</v>
      </c>
      <c r="G243" s="92">
        <v>71.180000000000007</v>
      </c>
      <c r="H243" s="90">
        <v>141.79</v>
      </c>
      <c r="I243" s="94">
        <v>0.66259999999999997</v>
      </c>
      <c r="J243" s="90">
        <v>0.6</v>
      </c>
      <c r="K243" s="90">
        <v>0</v>
      </c>
      <c r="L243" s="90">
        <v>0</v>
      </c>
      <c r="M243" s="90">
        <v>214</v>
      </c>
      <c r="N243" s="90">
        <v>0.66</v>
      </c>
      <c r="O243" s="95">
        <v>241738</v>
      </c>
      <c r="P243" s="79">
        <f t="shared" si="13"/>
        <v>7.1333333333333337</v>
      </c>
    </row>
    <row r="244" spans="1:16" ht="15" thickBot="1">
      <c r="A244" s="80" t="s">
        <v>163</v>
      </c>
      <c r="B244" s="82">
        <v>204</v>
      </c>
      <c r="C244" s="82">
        <v>0</v>
      </c>
      <c r="D244" s="83">
        <v>0</v>
      </c>
      <c r="E244" s="82">
        <v>204</v>
      </c>
      <c r="F244" s="82">
        <v>716</v>
      </c>
      <c r="G244" s="84">
        <v>76.989999999999995</v>
      </c>
      <c r="H244" s="82">
        <v>137.85</v>
      </c>
      <c r="I244" s="96">
        <v>0.67579999999999996</v>
      </c>
      <c r="J244" s="82">
        <v>0.6</v>
      </c>
      <c r="K244" s="82">
        <v>0</v>
      </c>
      <c r="L244" s="82">
        <v>0</v>
      </c>
      <c r="M244" s="82">
        <v>204</v>
      </c>
      <c r="N244" s="82">
        <v>0.68</v>
      </c>
      <c r="O244" s="87">
        <v>241738</v>
      </c>
      <c r="P244" s="79">
        <f t="shared" si="13"/>
        <v>6.8</v>
      </c>
    </row>
    <row r="245" spans="1:16" ht="15" thickBot="1">
      <c r="A245" s="88" t="s">
        <v>164</v>
      </c>
      <c r="B245" s="90">
        <v>196</v>
      </c>
      <c r="C245" s="90">
        <v>0</v>
      </c>
      <c r="D245" s="109">
        <v>1</v>
      </c>
      <c r="E245" s="90">
        <v>195</v>
      </c>
      <c r="F245" s="90">
        <v>663</v>
      </c>
      <c r="G245" s="92">
        <v>78.930000000000007</v>
      </c>
      <c r="H245" s="90">
        <v>125.14</v>
      </c>
      <c r="I245" s="94">
        <v>0.64180000000000004</v>
      </c>
      <c r="J245" s="90">
        <v>0.6</v>
      </c>
      <c r="K245" s="90">
        <v>0</v>
      </c>
      <c r="L245" s="90">
        <v>0</v>
      </c>
      <c r="M245" s="90">
        <v>195</v>
      </c>
      <c r="N245" s="90">
        <v>0.64</v>
      </c>
      <c r="O245" s="95">
        <v>241738</v>
      </c>
      <c r="P245" s="79">
        <f t="shared" si="13"/>
        <v>6.5333333333333332</v>
      </c>
    </row>
    <row r="246" spans="1:16" ht="15" thickBot="1">
      <c r="A246" s="80" t="s">
        <v>165</v>
      </c>
      <c r="B246" s="82">
        <v>194</v>
      </c>
      <c r="C246" s="82">
        <v>0</v>
      </c>
      <c r="D246" s="83">
        <v>0</v>
      </c>
      <c r="E246" s="82">
        <v>194</v>
      </c>
      <c r="F246" s="82">
        <v>670</v>
      </c>
      <c r="G246" s="84">
        <v>72.040000000000006</v>
      </c>
      <c r="H246" s="82">
        <v>136.02000000000001</v>
      </c>
      <c r="I246" s="96">
        <v>0.70109999999999995</v>
      </c>
      <c r="J246" s="82">
        <v>0.6</v>
      </c>
      <c r="K246" s="82">
        <v>0</v>
      </c>
      <c r="L246" s="82">
        <v>0</v>
      </c>
      <c r="M246" s="82">
        <v>194</v>
      </c>
      <c r="N246" s="82">
        <v>0.7</v>
      </c>
      <c r="O246" s="87">
        <v>241738</v>
      </c>
      <c r="P246" s="79">
        <f t="shared" si="13"/>
        <v>6.4666666666666668</v>
      </c>
    </row>
    <row r="247" spans="1:16" ht="15" thickBot="1">
      <c r="A247" s="88" t="s">
        <v>166</v>
      </c>
      <c r="B247" s="90">
        <v>142</v>
      </c>
      <c r="C247" s="90">
        <v>0</v>
      </c>
      <c r="D247" s="91">
        <v>0</v>
      </c>
      <c r="E247" s="90">
        <v>142</v>
      </c>
      <c r="F247" s="90">
        <v>463</v>
      </c>
      <c r="G247" s="92">
        <v>51.44</v>
      </c>
      <c r="H247" s="90">
        <v>93.95</v>
      </c>
      <c r="I247" s="94">
        <v>0.66159999999999997</v>
      </c>
      <c r="J247" s="90">
        <v>0.6</v>
      </c>
      <c r="K247" s="90">
        <v>0</v>
      </c>
      <c r="L247" s="90">
        <v>0</v>
      </c>
      <c r="M247" s="90">
        <v>142</v>
      </c>
      <c r="N247" s="90">
        <v>0.66</v>
      </c>
      <c r="O247" s="95">
        <v>241738</v>
      </c>
      <c r="P247" s="79">
        <f t="shared" si="13"/>
        <v>4.7333333333333334</v>
      </c>
    </row>
    <row r="248" spans="1:16" ht="15" thickBot="1">
      <c r="A248" s="80" t="s">
        <v>167</v>
      </c>
      <c r="B248" s="82">
        <v>177</v>
      </c>
      <c r="C248" s="82">
        <v>0</v>
      </c>
      <c r="D248" s="83">
        <v>0</v>
      </c>
      <c r="E248" s="82">
        <v>177</v>
      </c>
      <c r="F248" s="82">
        <v>588</v>
      </c>
      <c r="G248" s="84">
        <v>63.23</v>
      </c>
      <c r="H248" s="82">
        <v>126.73</v>
      </c>
      <c r="I248" s="96">
        <v>0.71599999999999997</v>
      </c>
      <c r="J248" s="82">
        <v>0.6</v>
      </c>
      <c r="K248" s="82">
        <v>0</v>
      </c>
      <c r="L248" s="82">
        <v>0</v>
      </c>
      <c r="M248" s="82">
        <v>177</v>
      </c>
      <c r="N248" s="82">
        <v>0.72</v>
      </c>
      <c r="O248" s="87">
        <v>241738</v>
      </c>
      <c r="P248" s="79">
        <f t="shared" si="13"/>
        <v>5.9</v>
      </c>
    </row>
    <row r="249" spans="1:16" ht="15" thickBot="1">
      <c r="A249" s="88" t="s">
        <v>168</v>
      </c>
      <c r="B249" s="90">
        <v>211</v>
      </c>
      <c r="C249" s="90">
        <v>0</v>
      </c>
      <c r="D249" s="109">
        <v>1</v>
      </c>
      <c r="E249" s="90">
        <v>210</v>
      </c>
      <c r="F249" s="90">
        <v>794</v>
      </c>
      <c r="G249" s="92">
        <v>88.22</v>
      </c>
      <c r="H249" s="90">
        <v>152.16</v>
      </c>
      <c r="I249" s="94">
        <v>0.72450000000000003</v>
      </c>
      <c r="J249" s="90">
        <v>0.6</v>
      </c>
      <c r="K249" s="90">
        <v>0</v>
      </c>
      <c r="L249" s="90">
        <v>0</v>
      </c>
      <c r="M249" s="90">
        <v>210</v>
      </c>
      <c r="N249" s="90">
        <v>0.72</v>
      </c>
      <c r="O249" s="95">
        <v>241738</v>
      </c>
      <c r="P249" s="79">
        <f t="shared" si="13"/>
        <v>7.0333333333333332</v>
      </c>
    </row>
    <row r="250" spans="1:16" ht="15" thickBot="1">
      <c r="A250" s="80" t="s">
        <v>169</v>
      </c>
      <c r="B250" s="82">
        <v>249</v>
      </c>
      <c r="C250" s="82">
        <v>0</v>
      </c>
      <c r="D250" s="83">
        <v>0</v>
      </c>
      <c r="E250" s="82">
        <v>249</v>
      </c>
      <c r="F250" s="82">
        <v>783</v>
      </c>
      <c r="G250" s="84">
        <v>84.19</v>
      </c>
      <c r="H250" s="82">
        <v>175.19</v>
      </c>
      <c r="I250" s="96">
        <v>0.7036</v>
      </c>
      <c r="J250" s="82">
        <v>0.6</v>
      </c>
      <c r="K250" s="82">
        <v>0</v>
      </c>
      <c r="L250" s="82">
        <v>0</v>
      </c>
      <c r="M250" s="82">
        <v>249</v>
      </c>
      <c r="N250" s="82">
        <v>0.7</v>
      </c>
      <c r="O250" s="87">
        <v>241738</v>
      </c>
      <c r="P250" s="79">
        <f t="shared" si="13"/>
        <v>8.3000000000000007</v>
      </c>
    </row>
    <row r="251" spans="1:16" ht="15" thickBot="1">
      <c r="A251" s="88" t="s">
        <v>170</v>
      </c>
      <c r="B251" s="90">
        <v>227</v>
      </c>
      <c r="C251" s="90">
        <v>0</v>
      </c>
      <c r="D251" s="91">
        <v>0</v>
      </c>
      <c r="E251" s="90">
        <v>227</v>
      </c>
      <c r="F251" s="90">
        <v>828</v>
      </c>
      <c r="G251" s="92">
        <v>89.03</v>
      </c>
      <c r="H251" s="90">
        <v>150.36000000000001</v>
      </c>
      <c r="I251" s="94">
        <v>0.66239999999999999</v>
      </c>
      <c r="J251" s="90">
        <v>0.6</v>
      </c>
      <c r="K251" s="90">
        <v>0</v>
      </c>
      <c r="L251" s="90">
        <v>0</v>
      </c>
      <c r="M251" s="90">
        <v>227</v>
      </c>
      <c r="N251" s="90">
        <v>0.66</v>
      </c>
      <c r="O251" s="95">
        <v>241738</v>
      </c>
      <c r="P251" s="79">
        <f t="shared" si="13"/>
        <v>7.5666666666666664</v>
      </c>
    </row>
    <row r="252" spans="1:16" s="116" customFormat="1" ht="15" thickBot="1">
      <c r="A252" s="80" t="s">
        <v>171</v>
      </c>
      <c r="B252" s="82">
        <v>239</v>
      </c>
      <c r="C252" s="82">
        <v>0</v>
      </c>
      <c r="D252" s="83">
        <v>0</v>
      </c>
      <c r="E252" s="82">
        <v>239</v>
      </c>
      <c r="F252" s="82">
        <v>731</v>
      </c>
      <c r="G252" s="84">
        <v>81.22</v>
      </c>
      <c r="H252" s="82">
        <v>157.69999999999999</v>
      </c>
      <c r="I252" s="96">
        <v>0.65980000000000005</v>
      </c>
      <c r="J252" s="82">
        <v>0.6</v>
      </c>
      <c r="K252" s="82">
        <v>0</v>
      </c>
      <c r="L252" s="82">
        <v>0</v>
      </c>
      <c r="M252" s="82">
        <v>239</v>
      </c>
      <c r="N252" s="82">
        <v>0.66</v>
      </c>
      <c r="O252" s="87">
        <v>241738</v>
      </c>
      <c r="P252" s="79">
        <f t="shared" si="13"/>
        <v>7.9666666666666668</v>
      </c>
    </row>
    <row r="253" spans="1:16" s="116" customFormat="1" ht="15.75" thickBot="1">
      <c r="A253" s="119" t="s">
        <v>87</v>
      </c>
      <c r="B253" s="120">
        <v>2450</v>
      </c>
      <c r="C253" s="121">
        <v>0</v>
      </c>
      <c r="D253" s="121">
        <v>3</v>
      </c>
      <c r="E253" s="120">
        <v>2447</v>
      </c>
      <c r="F253" s="120">
        <v>8261</v>
      </c>
      <c r="G253" s="121">
        <v>75.44</v>
      </c>
      <c r="H253" s="122">
        <v>1690.29</v>
      </c>
      <c r="I253" s="121">
        <v>0.69079999999999997</v>
      </c>
      <c r="J253" s="119">
        <v>0.6</v>
      </c>
      <c r="K253" s="121">
        <v>0</v>
      </c>
      <c r="L253" s="121">
        <v>0</v>
      </c>
      <c r="M253" s="120">
        <v>2447</v>
      </c>
      <c r="N253" s="121">
        <v>0.69</v>
      </c>
      <c r="O253" s="105"/>
      <c r="P253" s="79">
        <f t="shared" si="13"/>
        <v>81.666666666666671</v>
      </c>
    </row>
    <row r="254" spans="1:16" ht="18">
      <c r="A254" s="104" t="s">
        <v>128</v>
      </c>
    </row>
    <row r="255" spans="1:16" ht="29.25" customHeight="1" thickBot="1">
      <c r="A255" s="106" t="s">
        <v>126</v>
      </c>
    </row>
    <row r="256" spans="1:16" ht="15.75" thickBot="1">
      <c r="A256" s="70" t="s">
        <v>71</v>
      </c>
      <c r="B256" s="70" t="s">
        <v>72</v>
      </c>
      <c r="C256" s="107" t="s">
        <v>73</v>
      </c>
      <c r="D256" s="107" t="s">
        <v>74</v>
      </c>
      <c r="E256" s="70" t="s">
        <v>72</v>
      </c>
      <c r="F256" s="70" t="s">
        <v>75</v>
      </c>
      <c r="G256" s="70" t="s">
        <v>76</v>
      </c>
      <c r="H256" s="107" t="s">
        <v>77</v>
      </c>
      <c r="I256" s="107"/>
      <c r="J256" s="107"/>
      <c r="K256" s="163" t="s">
        <v>78</v>
      </c>
      <c r="L256" s="164"/>
      <c r="M256" s="163" t="s">
        <v>79</v>
      </c>
      <c r="N256" s="164"/>
      <c r="O256" s="107" t="s">
        <v>80</v>
      </c>
      <c r="P256" s="66" t="s">
        <v>81</v>
      </c>
    </row>
    <row r="257" spans="1:16" ht="16.5" thickTop="1" thickBot="1">
      <c r="A257" s="70" t="s">
        <v>82</v>
      </c>
      <c r="B257" s="70" t="s">
        <v>83</v>
      </c>
      <c r="C257" s="70" t="s">
        <v>84</v>
      </c>
      <c r="D257" s="70" t="s">
        <v>85</v>
      </c>
      <c r="E257" s="70" t="s">
        <v>86</v>
      </c>
      <c r="F257" s="70" t="s">
        <v>87</v>
      </c>
      <c r="G257" s="70" t="s">
        <v>40</v>
      </c>
      <c r="H257" s="70" t="s">
        <v>88</v>
      </c>
      <c r="I257" s="70" t="s">
        <v>89</v>
      </c>
      <c r="J257" s="70" t="s">
        <v>90</v>
      </c>
      <c r="K257" s="70" t="s">
        <v>72</v>
      </c>
      <c r="L257" s="70" t="s">
        <v>89</v>
      </c>
      <c r="M257" s="70" t="s">
        <v>72</v>
      </c>
      <c r="N257" s="70" t="s">
        <v>89</v>
      </c>
      <c r="O257" s="70" t="s">
        <v>91</v>
      </c>
      <c r="P257">
        <v>10</v>
      </c>
    </row>
    <row r="258" spans="1:16" ht="15.75" thickTop="1" thickBot="1">
      <c r="A258" s="67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9"/>
      <c r="P258" s="79">
        <f>+B258/$P$257</f>
        <v>0</v>
      </c>
    </row>
    <row r="259" spans="1:16" ht="15" thickBot="1">
      <c r="A259" s="88" t="s">
        <v>160</v>
      </c>
      <c r="B259" s="90">
        <v>95</v>
      </c>
      <c r="C259" s="90">
        <v>0</v>
      </c>
      <c r="D259" s="91">
        <v>0</v>
      </c>
      <c r="E259" s="90">
        <v>95</v>
      </c>
      <c r="F259" s="90">
        <v>408</v>
      </c>
      <c r="G259" s="92">
        <v>131.61000000000001</v>
      </c>
      <c r="H259" s="90">
        <v>89.81</v>
      </c>
      <c r="I259" s="94">
        <v>0.94540000000000002</v>
      </c>
      <c r="J259" s="90">
        <v>0.6</v>
      </c>
      <c r="K259" s="90">
        <v>3</v>
      </c>
      <c r="L259" s="90">
        <v>6.4</v>
      </c>
      <c r="M259" s="90">
        <v>92</v>
      </c>
      <c r="N259" s="90">
        <v>0.77</v>
      </c>
      <c r="O259" s="95">
        <v>241711</v>
      </c>
      <c r="P259" s="79">
        <f t="shared" ref="P259:P269" si="14">+B259/$P$257</f>
        <v>9.5</v>
      </c>
    </row>
    <row r="260" spans="1:16" ht="15" thickBot="1">
      <c r="A260" s="80" t="s">
        <v>161</v>
      </c>
      <c r="B260" s="82">
        <v>91</v>
      </c>
      <c r="C260" s="82">
        <v>0</v>
      </c>
      <c r="D260" s="83">
        <v>0</v>
      </c>
      <c r="E260" s="82">
        <v>91</v>
      </c>
      <c r="F260" s="82">
        <v>333</v>
      </c>
      <c r="G260" s="84">
        <v>111</v>
      </c>
      <c r="H260" s="82">
        <v>67.81</v>
      </c>
      <c r="I260" s="96">
        <v>0.74519999999999997</v>
      </c>
      <c r="J260" s="82">
        <v>0.6</v>
      </c>
      <c r="K260" s="82">
        <v>2</v>
      </c>
      <c r="L260" s="82">
        <v>0.72</v>
      </c>
      <c r="M260" s="82">
        <v>89</v>
      </c>
      <c r="N260" s="82">
        <v>0.75</v>
      </c>
      <c r="O260" s="87">
        <v>241711</v>
      </c>
      <c r="P260" s="79">
        <f t="shared" si="14"/>
        <v>9.1</v>
      </c>
    </row>
    <row r="261" spans="1:16" ht="15" thickBot="1">
      <c r="A261" s="88" t="s">
        <v>162</v>
      </c>
      <c r="B261" s="90">
        <v>82</v>
      </c>
      <c r="C261" s="90">
        <v>0</v>
      </c>
      <c r="D261" s="91">
        <v>0</v>
      </c>
      <c r="E261" s="90">
        <v>82</v>
      </c>
      <c r="F261" s="90">
        <v>342</v>
      </c>
      <c r="G261" s="92">
        <v>110.32</v>
      </c>
      <c r="H261" s="90">
        <v>61.14</v>
      </c>
      <c r="I261" s="94">
        <v>0.74560000000000004</v>
      </c>
      <c r="J261" s="90">
        <v>0.6</v>
      </c>
      <c r="K261" s="90">
        <v>0</v>
      </c>
      <c r="L261" s="90">
        <v>0</v>
      </c>
      <c r="M261" s="90">
        <v>82</v>
      </c>
      <c r="N261" s="90">
        <v>0.75</v>
      </c>
      <c r="O261" s="95">
        <v>241711</v>
      </c>
      <c r="P261" s="79">
        <f t="shared" si="14"/>
        <v>8.1999999999999993</v>
      </c>
    </row>
    <row r="262" spans="1:16" ht="15" thickBot="1">
      <c r="A262" s="80" t="s">
        <v>163</v>
      </c>
      <c r="B262" s="82">
        <v>82</v>
      </c>
      <c r="C262" s="82">
        <v>0</v>
      </c>
      <c r="D262" s="83">
        <v>0</v>
      </c>
      <c r="E262" s="82">
        <v>82</v>
      </c>
      <c r="F262" s="82">
        <v>288</v>
      </c>
      <c r="G262" s="84">
        <v>92.9</v>
      </c>
      <c r="H262" s="82">
        <v>57.82</v>
      </c>
      <c r="I262" s="96">
        <v>0.70509999999999995</v>
      </c>
      <c r="J262" s="82">
        <v>0.6</v>
      </c>
      <c r="K262" s="82">
        <v>0</v>
      </c>
      <c r="L262" s="82">
        <v>0</v>
      </c>
      <c r="M262" s="82">
        <v>82</v>
      </c>
      <c r="N262" s="82">
        <v>0.71</v>
      </c>
      <c r="O262" s="87">
        <v>241711</v>
      </c>
      <c r="P262" s="79">
        <f t="shared" si="14"/>
        <v>8.1999999999999993</v>
      </c>
    </row>
    <row r="263" spans="1:16" ht="15" thickBot="1">
      <c r="A263" s="88" t="s">
        <v>164</v>
      </c>
      <c r="B263" s="90">
        <v>89</v>
      </c>
      <c r="C263" s="90">
        <v>0</v>
      </c>
      <c r="D263" s="91">
        <v>0</v>
      </c>
      <c r="E263" s="90">
        <v>89</v>
      </c>
      <c r="F263" s="90">
        <v>419</v>
      </c>
      <c r="G263" s="92">
        <v>149.63999999999999</v>
      </c>
      <c r="H263" s="90">
        <v>89.42</v>
      </c>
      <c r="I263" s="94">
        <v>1.0047999999999999</v>
      </c>
      <c r="J263" s="90">
        <v>0.6</v>
      </c>
      <c r="K263" s="90">
        <v>0</v>
      </c>
      <c r="L263" s="90">
        <v>0</v>
      </c>
      <c r="M263" s="90">
        <v>89</v>
      </c>
      <c r="N263" s="90">
        <v>1</v>
      </c>
      <c r="O263" s="95">
        <v>241711</v>
      </c>
      <c r="P263" s="79">
        <f t="shared" si="14"/>
        <v>8.9</v>
      </c>
    </row>
    <row r="264" spans="1:16" ht="15" thickBot="1">
      <c r="A264" s="80" t="s">
        <v>165</v>
      </c>
      <c r="B264" s="82">
        <v>87</v>
      </c>
      <c r="C264" s="82">
        <v>0</v>
      </c>
      <c r="D264" s="83">
        <v>0</v>
      </c>
      <c r="E264" s="82">
        <v>87</v>
      </c>
      <c r="F264" s="82">
        <v>395</v>
      </c>
      <c r="G264" s="84">
        <v>127.42</v>
      </c>
      <c r="H264" s="82">
        <v>74.930000000000007</v>
      </c>
      <c r="I264" s="96">
        <v>0.86129999999999995</v>
      </c>
      <c r="J264" s="82">
        <v>0.6</v>
      </c>
      <c r="K264" s="82">
        <v>0</v>
      </c>
      <c r="L264" s="82">
        <v>0</v>
      </c>
      <c r="M264" s="82">
        <v>87</v>
      </c>
      <c r="N264" s="82">
        <v>0.86</v>
      </c>
      <c r="O264" s="87">
        <v>241711</v>
      </c>
      <c r="P264" s="79">
        <f t="shared" si="14"/>
        <v>8.6999999999999993</v>
      </c>
    </row>
    <row r="265" spans="1:16" ht="15" thickBot="1">
      <c r="A265" s="88" t="s">
        <v>166</v>
      </c>
      <c r="B265" s="90">
        <v>74</v>
      </c>
      <c r="C265" s="90">
        <v>0</v>
      </c>
      <c r="D265" s="91">
        <v>0</v>
      </c>
      <c r="E265" s="90">
        <v>74</v>
      </c>
      <c r="F265" s="90">
        <v>286</v>
      </c>
      <c r="G265" s="92">
        <v>95.33</v>
      </c>
      <c r="H265" s="90">
        <v>60.21</v>
      </c>
      <c r="I265" s="94">
        <v>0.81369999999999998</v>
      </c>
      <c r="J265" s="90">
        <v>0.6</v>
      </c>
      <c r="K265" s="90">
        <v>0</v>
      </c>
      <c r="L265" s="90">
        <v>0</v>
      </c>
      <c r="M265" s="90">
        <v>74</v>
      </c>
      <c r="N265" s="90">
        <v>0.81</v>
      </c>
      <c r="O265" s="95">
        <v>241711</v>
      </c>
      <c r="P265" s="79">
        <f t="shared" si="14"/>
        <v>7.4</v>
      </c>
    </row>
    <row r="266" spans="1:16" ht="15" thickBot="1">
      <c r="A266" s="80" t="s">
        <v>167</v>
      </c>
      <c r="B266" s="82">
        <v>73</v>
      </c>
      <c r="C266" s="82">
        <v>0</v>
      </c>
      <c r="D266" s="83">
        <v>0</v>
      </c>
      <c r="E266" s="82">
        <v>73</v>
      </c>
      <c r="F266" s="82">
        <v>265</v>
      </c>
      <c r="G266" s="84">
        <v>85.48</v>
      </c>
      <c r="H266" s="82">
        <v>55.46</v>
      </c>
      <c r="I266" s="96">
        <v>0.75970000000000004</v>
      </c>
      <c r="J266" s="82">
        <v>0.6</v>
      </c>
      <c r="K266" s="82">
        <v>0</v>
      </c>
      <c r="L266" s="82">
        <v>0</v>
      </c>
      <c r="M266" s="82">
        <v>73</v>
      </c>
      <c r="N266" s="82">
        <v>0.76</v>
      </c>
      <c r="O266" s="87">
        <v>241711</v>
      </c>
      <c r="P266" s="79">
        <f t="shared" si="14"/>
        <v>7.3</v>
      </c>
    </row>
    <row r="267" spans="1:16" ht="15" thickBot="1">
      <c r="A267" s="88" t="s">
        <v>168</v>
      </c>
      <c r="B267" s="90">
        <v>88</v>
      </c>
      <c r="C267" s="90">
        <v>0</v>
      </c>
      <c r="D267" s="91">
        <v>0</v>
      </c>
      <c r="E267" s="90">
        <v>88</v>
      </c>
      <c r="F267" s="90">
        <v>327</v>
      </c>
      <c r="G267" s="92">
        <v>109</v>
      </c>
      <c r="H267" s="90">
        <v>64.459999999999994</v>
      </c>
      <c r="I267" s="94">
        <v>0.73250000000000004</v>
      </c>
      <c r="J267" s="90">
        <v>0.6</v>
      </c>
      <c r="K267" s="90">
        <v>0</v>
      </c>
      <c r="L267" s="90">
        <v>0</v>
      </c>
      <c r="M267" s="90">
        <v>88</v>
      </c>
      <c r="N267" s="90">
        <v>0.73</v>
      </c>
      <c r="O267" s="95">
        <v>241711</v>
      </c>
      <c r="P267" s="79">
        <f t="shared" si="14"/>
        <v>8.8000000000000007</v>
      </c>
    </row>
    <row r="268" spans="1:16" ht="15" thickBot="1">
      <c r="A268" s="80" t="s">
        <v>169</v>
      </c>
      <c r="B268" s="82">
        <v>101</v>
      </c>
      <c r="C268" s="82">
        <v>0</v>
      </c>
      <c r="D268" s="83">
        <v>0</v>
      </c>
      <c r="E268" s="82">
        <v>101</v>
      </c>
      <c r="F268" s="82">
        <v>366</v>
      </c>
      <c r="G268" s="84">
        <v>118.06</v>
      </c>
      <c r="H268" s="82">
        <v>73.62</v>
      </c>
      <c r="I268" s="96">
        <v>0.72889999999999999</v>
      </c>
      <c r="J268" s="82">
        <v>0.6</v>
      </c>
      <c r="K268" s="82">
        <v>0</v>
      </c>
      <c r="L268" s="82">
        <v>0</v>
      </c>
      <c r="M268" s="82">
        <v>101</v>
      </c>
      <c r="N268" s="82">
        <v>0.73</v>
      </c>
      <c r="O268" s="87">
        <v>241711</v>
      </c>
      <c r="P268" s="79">
        <f t="shared" si="14"/>
        <v>10.1</v>
      </c>
    </row>
    <row r="269" spans="1:16" ht="15" thickBot="1">
      <c r="A269" s="88" t="s">
        <v>170</v>
      </c>
      <c r="B269" s="90">
        <v>94</v>
      </c>
      <c r="C269" s="90">
        <v>0</v>
      </c>
      <c r="D269" s="91">
        <v>0</v>
      </c>
      <c r="E269" s="90">
        <v>94</v>
      </c>
      <c r="F269" s="90">
        <v>325</v>
      </c>
      <c r="G269" s="92">
        <v>104.84</v>
      </c>
      <c r="H269" s="90">
        <v>52.47</v>
      </c>
      <c r="I269" s="97">
        <v>0.55820000000000003</v>
      </c>
      <c r="J269" s="90">
        <v>0.6</v>
      </c>
      <c r="K269" s="90">
        <v>0</v>
      </c>
      <c r="L269" s="90">
        <v>0</v>
      </c>
      <c r="M269" s="90">
        <v>94</v>
      </c>
      <c r="N269" s="90">
        <v>0.56000000000000005</v>
      </c>
      <c r="O269" s="95">
        <v>241711</v>
      </c>
      <c r="P269" s="79">
        <f t="shared" si="14"/>
        <v>9.4</v>
      </c>
    </row>
    <row r="270" spans="1:16" ht="15" thickBot="1">
      <c r="A270" s="80" t="s">
        <v>171</v>
      </c>
      <c r="B270" s="82">
        <v>111</v>
      </c>
      <c r="C270" s="82">
        <v>0</v>
      </c>
      <c r="D270" s="83">
        <v>0</v>
      </c>
      <c r="E270" s="82">
        <v>111</v>
      </c>
      <c r="F270" s="82">
        <v>367</v>
      </c>
      <c r="G270" s="84">
        <v>122.33</v>
      </c>
      <c r="H270" s="82">
        <v>67.2</v>
      </c>
      <c r="I270" s="96">
        <v>0.60540000000000005</v>
      </c>
      <c r="J270" s="82">
        <v>0.6</v>
      </c>
      <c r="K270" s="82">
        <v>0</v>
      </c>
      <c r="L270" s="82">
        <v>0</v>
      </c>
      <c r="M270" s="82">
        <v>111</v>
      </c>
      <c r="N270" s="82">
        <v>0.61</v>
      </c>
      <c r="O270" s="87">
        <v>241711</v>
      </c>
      <c r="P270" s="79">
        <f>+B270/$P$257</f>
        <v>11.1</v>
      </c>
    </row>
    <row r="271" spans="1:16" s="116" customFormat="1" ht="15.75" thickBot="1">
      <c r="A271" s="119" t="s">
        <v>87</v>
      </c>
      <c r="B271" s="120">
        <v>1067</v>
      </c>
      <c r="C271" s="121">
        <v>0</v>
      </c>
      <c r="D271" s="121">
        <v>0</v>
      </c>
      <c r="E271" s="120">
        <v>1067</v>
      </c>
      <c r="F271" s="120">
        <v>4121</v>
      </c>
      <c r="G271" s="121">
        <v>112.9</v>
      </c>
      <c r="H271" s="121">
        <v>814.36</v>
      </c>
      <c r="I271" s="121">
        <v>0.76319999999999999</v>
      </c>
      <c r="J271" s="119">
        <v>0.6</v>
      </c>
      <c r="K271" s="121">
        <v>5</v>
      </c>
      <c r="L271" s="121">
        <v>4.13</v>
      </c>
      <c r="M271" s="120">
        <v>1062</v>
      </c>
      <c r="N271" s="121">
        <v>0.75</v>
      </c>
      <c r="O271" s="105"/>
      <c r="P271" s="79">
        <f>+B271/$P$257</f>
        <v>106.7</v>
      </c>
    </row>
    <row r="272" spans="1:16" ht="18">
      <c r="A272" s="104" t="s">
        <v>130</v>
      </c>
    </row>
    <row r="273" spans="1:18" ht="30.75" customHeight="1" thickBot="1">
      <c r="A273" s="106" t="s">
        <v>126</v>
      </c>
    </row>
    <row r="274" spans="1:18" ht="15.75" thickBot="1">
      <c r="A274" s="70" t="s">
        <v>71</v>
      </c>
      <c r="B274" s="70" t="s">
        <v>72</v>
      </c>
      <c r="C274" s="107" t="s">
        <v>73</v>
      </c>
      <c r="D274" s="107" t="s">
        <v>74</v>
      </c>
      <c r="E274" s="70" t="s">
        <v>72</v>
      </c>
      <c r="F274" s="70" t="s">
        <v>75</v>
      </c>
      <c r="G274" s="70" t="s">
        <v>76</v>
      </c>
      <c r="H274" s="107" t="s">
        <v>77</v>
      </c>
      <c r="I274" s="107"/>
      <c r="J274" s="107"/>
      <c r="K274" s="163" t="s">
        <v>78</v>
      </c>
      <c r="L274" s="164"/>
      <c r="M274" s="107" t="s">
        <v>79</v>
      </c>
      <c r="N274" s="130"/>
      <c r="O274" s="130"/>
      <c r="P274" s="66" t="s">
        <v>81</v>
      </c>
    </row>
    <row r="275" spans="1:18" ht="16.5" thickTop="1" thickBot="1">
      <c r="A275" s="70" t="s">
        <v>82</v>
      </c>
      <c r="B275" s="70" t="s">
        <v>83</v>
      </c>
      <c r="C275" s="70" t="s">
        <v>84</v>
      </c>
      <c r="D275" s="70" t="s">
        <v>85</v>
      </c>
      <c r="E275" s="70" t="s">
        <v>86</v>
      </c>
      <c r="F275" s="70" t="s">
        <v>87</v>
      </c>
      <c r="G275" s="70" t="s">
        <v>40</v>
      </c>
      <c r="H275" s="70" t="s">
        <v>88</v>
      </c>
      <c r="I275" s="70" t="s">
        <v>89</v>
      </c>
      <c r="J275" s="70" t="s">
        <v>90</v>
      </c>
      <c r="K275" s="70" t="s">
        <v>72</v>
      </c>
      <c r="L275" s="70" t="s">
        <v>89</v>
      </c>
      <c r="M275" s="70" t="s">
        <v>72</v>
      </c>
      <c r="N275" s="131"/>
      <c r="O275" s="131"/>
      <c r="P275">
        <v>10</v>
      </c>
    </row>
    <row r="276" spans="1:18" ht="15.75" thickTop="1" thickBot="1">
      <c r="A276" s="88" t="s">
        <v>160</v>
      </c>
      <c r="B276" s="90">
        <v>89</v>
      </c>
      <c r="C276" s="90">
        <v>0</v>
      </c>
      <c r="D276" s="91">
        <v>0</v>
      </c>
      <c r="E276" s="90">
        <v>89</v>
      </c>
      <c r="F276" s="90">
        <v>334</v>
      </c>
      <c r="G276" s="92">
        <v>107.74</v>
      </c>
      <c r="H276" s="90">
        <v>70.42</v>
      </c>
      <c r="I276" s="94">
        <v>0.79120000000000001</v>
      </c>
      <c r="J276" s="90">
        <v>0.6</v>
      </c>
      <c r="K276" s="90">
        <v>0</v>
      </c>
      <c r="L276" s="90">
        <v>0</v>
      </c>
      <c r="M276" s="90">
        <v>89</v>
      </c>
      <c r="N276" s="90">
        <v>0.79</v>
      </c>
      <c r="O276" s="95">
        <v>241589</v>
      </c>
      <c r="P276" s="79">
        <f>+B276/$P$275</f>
        <v>8.9</v>
      </c>
      <c r="R276" s="132">
        <f>+P17</f>
        <v>65.984732824427482</v>
      </c>
    </row>
    <row r="277" spans="1:18" ht="15" thickBot="1">
      <c r="A277" s="80" t="s">
        <v>161</v>
      </c>
      <c r="B277" s="82">
        <v>86</v>
      </c>
      <c r="C277" s="82">
        <v>0</v>
      </c>
      <c r="D277" s="83">
        <v>0</v>
      </c>
      <c r="E277" s="82">
        <v>86</v>
      </c>
      <c r="F277" s="82">
        <v>292</v>
      </c>
      <c r="G277" s="84">
        <v>97.33</v>
      </c>
      <c r="H277" s="82">
        <v>62.02</v>
      </c>
      <c r="I277" s="96">
        <v>0.72109999999999996</v>
      </c>
      <c r="J277" s="82">
        <v>0.6</v>
      </c>
      <c r="K277" s="82">
        <v>1</v>
      </c>
      <c r="L277" s="82">
        <v>0.88</v>
      </c>
      <c r="M277" s="82">
        <v>85</v>
      </c>
      <c r="N277" s="82">
        <v>0.72</v>
      </c>
      <c r="O277" s="87">
        <v>241589</v>
      </c>
      <c r="P277" s="79">
        <f t="shared" ref="P277:P287" si="15">+B277/$P$275</f>
        <v>8.6</v>
      </c>
      <c r="R277" s="132">
        <f>+P34</f>
        <v>67.988888888888894</v>
      </c>
    </row>
    <row r="278" spans="1:18" ht="15" thickBot="1">
      <c r="A278" s="88" t="s">
        <v>162</v>
      </c>
      <c r="B278" s="90">
        <v>84</v>
      </c>
      <c r="C278" s="90">
        <v>0</v>
      </c>
      <c r="D278" s="91">
        <v>0</v>
      </c>
      <c r="E278" s="90">
        <v>84</v>
      </c>
      <c r="F278" s="90">
        <v>527</v>
      </c>
      <c r="G278" s="92">
        <v>170</v>
      </c>
      <c r="H278" s="90">
        <v>70.599999999999994</v>
      </c>
      <c r="I278" s="94">
        <v>0.84050000000000002</v>
      </c>
      <c r="J278" s="90">
        <v>0.6</v>
      </c>
      <c r="K278" s="90">
        <v>0</v>
      </c>
      <c r="L278" s="90">
        <v>0</v>
      </c>
      <c r="M278" s="90">
        <v>84</v>
      </c>
      <c r="N278" s="90">
        <v>0.84</v>
      </c>
      <c r="O278" s="95">
        <v>241589</v>
      </c>
      <c r="P278" s="79">
        <f t="shared" si="15"/>
        <v>8.4</v>
      </c>
      <c r="R278" s="132">
        <f>+P52</f>
        <v>91.466666666666669</v>
      </c>
    </row>
    <row r="279" spans="1:18" ht="15" thickBot="1">
      <c r="A279" s="80" t="s">
        <v>163</v>
      </c>
      <c r="B279" s="82">
        <v>105</v>
      </c>
      <c r="C279" s="82">
        <v>0</v>
      </c>
      <c r="D279" s="108">
        <v>1</v>
      </c>
      <c r="E279" s="82">
        <v>104</v>
      </c>
      <c r="F279" s="82">
        <v>380</v>
      </c>
      <c r="G279" s="84">
        <v>122.58</v>
      </c>
      <c r="H279" s="82">
        <v>80.98</v>
      </c>
      <c r="I279" s="96">
        <v>0.77869999999999995</v>
      </c>
      <c r="J279" s="82">
        <v>0.6</v>
      </c>
      <c r="K279" s="82">
        <v>0</v>
      </c>
      <c r="L279" s="82">
        <v>0</v>
      </c>
      <c r="M279" s="82">
        <v>104</v>
      </c>
      <c r="N279" s="82">
        <v>0.78</v>
      </c>
      <c r="O279" s="87">
        <v>241589</v>
      </c>
      <c r="P279" s="79">
        <f t="shared" si="15"/>
        <v>10.5</v>
      </c>
      <c r="R279" s="132">
        <f>+P70</f>
        <v>52.711111111111109</v>
      </c>
    </row>
    <row r="280" spans="1:18" ht="15" thickBot="1">
      <c r="A280" s="88" t="s">
        <v>164</v>
      </c>
      <c r="B280" s="90">
        <v>68</v>
      </c>
      <c r="C280" s="90">
        <v>0</v>
      </c>
      <c r="D280" s="91">
        <v>0</v>
      </c>
      <c r="E280" s="90">
        <v>68</v>
      </c>
      <c r="F280" s="90">
        <v>326</v>
      </c>
      <c r="G280" s="92">
        <v>116.43</v>
      </c>
      <c r="H280" s="90">
        <v>56.46</v>
      </c>
      <c r="I280" s="94">
        <v>0.83030000000000004</v>
      </c>
      <c r="J280" s="90">
        <v>0.6</v>
      </c>
      <c r="K280" s="90">
        <v>0</v>
      </c>
      <c r="L280" s="90">
        <v>0</v>
      </c>
      <c r="M280" s="90">
        <v>68</v>
      </c>
      <c r="N280" s="90">
        <v>0.83</v>
      </c>
      <c r="O280" s="95">
        <v>241589</v>
      </c>
      <c r="P280" s="79">
        <f t="shared" si="15"/>
        <v>6.8</v>
      </c>
      <c r="R280" s="132">
        <f>+P88</f>
        <v>83.466666666666669</v>
      </c>
    </row>
    <row r="281" spans="1:18" ht="15" thickBot="1">
      <c r="A281" s="80" t="s">
        <v>165</v>
      </c>
      <c r="B281" s="82">
        <v>70</v>
      </c>
      <c r="C281" s="82">
        <v>0</v>
      </c>
      <c r="D281" s="83">
        <v>0</v>
      </c>
      <c r="E281" s="82">
        <v>70</v>
      </c>
      <c r="F281" s="82">
        <v>350</v>
      </c>
      <c r="G281" s="84">
        <v>112.9</v>
      </c>
      <c r="H281" s="82">
        <v>56.26</v>
      </c>
      <c r="I281" s="96">
        <v>0.80369999999999997</v>
      </c>
      <c r="J281" s="82">
        <v>0.6</v>
      </c>
      <c r="K281" s="82">
        <v>1</v>
      </c>
      <c r="L281" s="82">
        <v>6.41</v>
      </c>
      <c r="M281" s="82">
        <v>69</v>
      </c>
      <c r="N281" s="82">
        <v>0.72</v>
      </c>
      <c r="O281" s="87">
        <v>241589</v>
      </c>
      <c r="P281" s="79">
        <f t="shared" si="15"/>
        <v>7</v>
      </c>
      <c r="R281" s="132">
        <f>+P106</f>
        <v>48.666666666666664</v>
      </c>
    </row>
    <row r="282" spans="1:18" ht="15" thickBot="1">
      <c r="A282" s="88" t="s">
        <v>166</v>
      </c>
      <c r="B282" s="90">
        <v>60</v>
      </c>
      <c r="C282" s="90">
        <v>0</v>
      </c>
      <c r="D282" s="91">
        <v>0</v>
      </c>
      <c r="E282" s="90">
        <v>60</v>
      </c>
      <c r="F282" s="90">
        <v>242</v>
      </c>
      <c r="G282" s="92">
        <v>80.67</v>
      </c>
      <c r="H282" s="90">
        <v>43.16</v>
      </c>
      <c r="I282" s="94">
        <v>0.71940000000000004</v>
      </c>
      <c r="J282" s="90">
        <v>0.6</v>
      </c>
      <c r="K282" s="90">
        <v>0</v>
      </c>
      <c r="L282" s="90">
        <v>0</v>
      </c>
      <c r="M282" s="90">
        <v>60</v>
      </c>
      <c r="N282" s="90">
        <v>0.72</v>
      </c>
      <c r="O282" s="95">
        <v>241589</v>
      </c>
      <c r="P282" s="79">
        <f t="shared" si="15"/>
        <v>6</v>
      </c>
      <c r="R282" s="132">
        <f>+P124</f>
        <v>96.683333333333337</v>
      </c>
    </row>
    <row r="283" spans="1:18" ht="15" thickBot="1">
      <c r="A283" s="80" t="s">
        <v>167</v>
      </c>
      <c r="B283" s="82">
        <v>67</v>
      </c>
      <c r="C283" s="82">
        <v>0</v>
      </c>
      <c r="D283" s="83">
        <v>0</v>
      </c>
      <c r="E283" s="82">
        <v>67</v>
      </c>
      <c r="F283" s="82">
        <v>408</v>
      </c>
      <c r="G283" s="84">
        <v>131.61000000000001</v>
      </c>
      <c r="H283" s="82">
        <v>48.18</v>
      </c>
      <c r="I283" s="96">
        <v>0.71899999999999997</v>
      </c>
      <c r="J283" s="82">
        <v>0.6</v>
      </c>
      <c r="K283" s="82">
        <v>0</v>
      </c>
      <c r="L283" s="82">
        <v>0</v>
      </c>
      <c r="M283" s="82">
        <v>67</v>
      </c>
      <c r="N283" s="82">
        <v>0.72</v>
      </c>
      <c r="O283" s="87">
        <v>241648</v>
      </c>
      <c r="P283" s="79">
        <f t="shared" si="15"/>
        <v>6.7</v>
      </c>
      <c r="R283" s="132">
        <f>+P142</f>
        <v>84.533333333333331</v>
      </c>
    </row>
    <row r="284" spans="1:18" ht="15" thickBot="1">
      <c r="A284" s="88" t="s">
        <v>168</v>
      </c>
      <c r="B284" s="90">
        <v>67</v>
      </c>
      <c r="C284" s="90">
        <v>0</v>
      </c>
      <c r="D284" s="91">
        <v>0</v>
      </c>
      <c r="E284" s="90">
        <v>67</v>
      </c>
      <c r="F284" s="90">
        <v>319</v>
      </c>
      <c r="G284" s="92">
        <v>106.33</v>
      </c>
      <c r="H284" s="90">
        <v>49.71</v>
      </c>
      <c r="I284" s="94">
        <v>0.7419</v>
      </c>
      <c r="J284" s="90">
        <v>0.6</v>
      </c>
      <c r="K284" s="90">
        <v>0</v>
      </c>
      <c r="L284" s="90">
        <v>0</v>
      </c>
      <c r="M284" s="90">
        <v>67</v>
      </c>
      <c r="N284" s="90">
        <v>0.74</v>
      </c>
      <c r="O284" s="95">
        <v>241648</v>
      </c>
      <c r="P284" s="79">
        <f t="shared" si="15"/>
        <v>6.7</v>
      </c>
      <c r="R284" s="132">
        <f>+P161</f>
        <v>72.733333333333334</v>
      </c>
    </row>
    <row r="285" spans="1:18" ht="15" thickBot="1">
      <c r="A285" s="80" t="s">
        <v>169</v>
      </c>
      <c r="B285" s="82">
        <v>80</v>
      </c>
      <c r="C285" s="82">
        <v>0</v>
      </c>
      <c r="D285" s="83">
        <v>0</v>
      </c>
      <c r="E285" s="82">
        <v>80</v>
      </c>
      <c r="F285" s="82">
        <v>264</v>
      </c>
      <c r="G285" s="84">
        <v>85.16</v>
      </c>
      <c r="H285" s="82">
        <v>51.87</v>
      </c>
      <c r="I285" s="96">
        <v>0.64829999999999999</v>
      </c>
      <c r="J285" s="82">
        <v>0.6</v>
      </c>
      <c r="K285" s="82">
        <v>0</v>
      </c>
      <c r="L285" s="82">
        <v>0</v>
      </c>
      <c r="M285" s="82">
        <v>80</v>
      </c>
      <c r="N285" s="82">
        <v>0.65</v>
      </c>
      <c r="O285" s="87">
        <v>241711</v>
      </c>
      <c r="P285" s="79">
        <f t="shared" si="15"/>
        <v>8</v>
      </c>
      <c r="R285" s="132">
        <f>+P179</f>
        <v>57.217391304347828</v>
      </c>
    </row>
    <row r="286" spans="1:18" ht="15" thickBot="1">
      <c r="A286" s="88" t="s">
        <v>170</v>
      </c>
      <c r="B286" s="90">
        <v>84</v>
      </c>
      <c r="C286" s="90">
        <v>0</v>
      </c>
      <c r="D286" s="91">
        <v>0</v>
      </c>
      <c r="E286" s="90">
        <v>84</v>
      </c>
      <c r="F286" s="90">
        <v>340</v>
      </c>
      <c r="G286" s="92">
        <v>109.68</v>
      </c>
      <c r="H286" s="90">
        <v>61.47</v>
      </c>
      <c r="I286" s="94">
        <v>0.73180000000000001</v>
      </c>
      <c r="J286" s="90">
        <v>0.6</v>
      </c>
      <c r="K286" s="90">
        <v>1</v>
      </c>
      <c r="L286" s="90">
        <v>6.41</v>
      </c>
      <c r="M286" s="90">
        <v>83</v>
      </c>
      <c r="N286" s="90">
        <v>0.66</v>
      </c>
      <c r="O286" s="95">
        <v>241711</v>
      </c>
      <c r="P286" s="79">
        <f t="shared" si="15"/>
        <v>8.4</v>
      </c>
      <c r="R286" s="132">
        <f>+P197</f>
        <v>65.400000000000006</v>
      </c>
    </row>
    <row r="287" spans="1:18" ht="15" thickBot="1">
      <c r="A287" s="80" t="s">
        <v>171</v>
      </c>
      <c r="B287" s="82">
        <v>77</v>
      </c>
      <c r="C287" s="82">
        <v>0</v>
      </c>
      <c r="D287" s="108">
        <v>32</v>
      </c>
      <c r="E287" s="82">
        <v>45</v>
      </c>
      <c r="F287" s="82">
        <v>253</v>
      </c>
      <c r="G287" s="84">
        <v>84.33</v>
      </c>
      <c r="H287" s="82">
        <v>29.54</v>
      </c>
      <c r="I287" s="96">
        <v>0.65649999999999997</v>
      </c>
      <c r="J287" s="82">
        <v>0.6</v>
      </c>
      <c r="K287" s="82">
        <v>0</v>
      </c>
      <c r="L287" s="82">
        <v>0</v>
      </c>
      <c r="M287" s="82">
        <v>45</v>
      </c>
      <c r="N287" s="82">
        <v>0.66</v>
      </c>
      <c r="O287" s="87">
        <v>241711</v>
      </c>
      <c r="P287" s="79">
        <f t="shared" si="15"/>
        <v>7.7</v>
      </c>
      <c r="R287" s="132">
        <f>+P215</f>
        <v>94.391304347826093</v>
      </c>
    </row>
    <row r="288" spans="1:18" ht="15.75" thickBot="1">
      <c r="A288" s="119" t="s">
        <v>87</v>
      </c>
      <c r="B288" s="121">
        <v>937</v>
      </c>
      <c r="C288" s="121">
        <v>0</v>
      </c>
      <c r="D288" s="121">
        <v>33</v>
      </c>
      <c r="E288" s="121">
        <v>904</v>
      </c>
      <c r="F288" s="120">
        <v>4035</v>
      </c>
      <c r="G288" s="121">
        <v>110.55</v>
      </c>
      <c r="H288" s="121">
        <v>680.68</v>
      </c>
      <c r="I288" s="121">
        <v>0.753</v>
      </c>
      <c r="J288" s="119">
        <v>0.6</v>
      </c>
      <c r="K288" s="121">
        <v>3</v>
      </c>
      <c r="L288" s="121">
        <v>4.57</v>
      </c>
      <c r="M288" s="121">
        <v>901</v>
      </c>
      <c r="N288" s="121">
        <v>0.74</v>
      </c>
      <c r="O288" s="105"/>
      <c r="P288" s="79">
        <f>+B288/$P$275</f>
        <v>93.7</v>
      </c>
      <c r="R288" s="132">
        <f>+P233</f>
        <v>51.1</v>
      </c>
    </row>
    <row r="289" spans="18:18">
      <c r="R289" s="132">
        <f>+P252</f>
        <v>7.9666666666666668</v>
      </c>
    </row>
    <row r="290" spans="18:18">
      <c r="R290" s="132">
        <f>+P270</f>
        <v>11.1</v>
      </c>
    </row>
    <row r="291" spans="18:18">
      <c r="R291" s="132">
        <f>+P288</f>
        <v>93.7</v>
      </c>
    </row>
    <row r="293" spans="18:18">
      <c r="R293" s="26">
        <f>SUM(R276:R291)</f>
        <v>1045.1100951432682</v>
      </c>
    </row>
    <row r="294" spans="18:18">
      <c r="R294">
        <f>+R293/16</f>
        <v>65.31938094645426</v>
      </c>
    </row>
  </sheetData>
  <mergeCells count="33">
    <mergeCell ref="K256:L256"/>
    <mergeCell ref="M256:N256"/>
    <mergeCell ref="K274:L274"/>
    <mergeCell ref="K201:L201"/>
    <mergeCell ref="M201:N201"/>
    <mergeCell ref="K219:L219"/>
    <mergeCell ref="M219:N219"/>
    <mergeCell ref="K238:L238"/>
    <mergeCell ref="M238:N238"/>
    <mergeCell ref="K147:L147"/>
    <mergeCell ref="M147:N147"/>
    <mergeCell ref="K165:L165"/>
    <mergeCell ref="M165:N165"/>
    <mergeCell ref="K183:L183"/>
    <mergeCell ref="M183:N183"/>
    <mergeCell ref="K92:L92"/>
    <mergeCell ref="M92:N92"/>
    <mergeCell ref="K110:L110"/>
    <mergeCell ref="M110:N110"/>
    <mergeCell ref="K128:L128"/>
    <mergeCell ref="M128:N128"/>
    <mergeCell ref="K38:L38"/>
    <mergeCell ref="M38:N38"/>
    <mergeCell ref="K56:L56"/>
    <mergeCell ref="M56:N56"/>
    <mergeCell ref="K74:L74"/>
    <mergeCell ref="M74:N74"/>
    <mergeCell ref="K3:L3"/>
    <mergeCell ref="M3:N3"/>
    <mergeCell ref="AD4:AE4"/>
    <mergeCell ref="AF4:AG4"/>
    <mergeCell ref="K20:L20"/>
    <mergeCell ref="M20:N2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7"/>
  <sheetViews>
    <sheetView zoomScale="90" zoomScaleNormal="90" workbookViewId="0">
      <selection activeCell="P21" sqref="P21"/>
    </sheetView>
  </sheetViews>
  <sheetFormatPr defaultRowHeight="14.25"/>
  <cols>
    <col min="1" max="1" width="17.625" bestFit="1" customWidth="1"/>
    <col min="2" max="2" width="9.5" bestFit="1" customWidth="1"/>
    <col min="3" max="3" width="10.875" bestFit="1" customWidth="1"/>
  </cols>
  <sheetData>
    <row r="1" spans="1:4" ht="25.5">
      <c r="A1" s="150"/>
      <c r="B1" s="150" t="s">
        <v>191</v>
      </c>
      <c r="C1" s="150" t="s">
        <v>192</v>
      </c>
      <c r="D1" s="151"/>
    </row>
    <row r="2" spans="1:4" ht="26.25">
      <c r="A2" s="152" t="s">
        <v>193</v>
      </c>
      <c r="B2" s="153">
        <v>99.41</v>
      </c>
      <c r="C2" s="154">
        <v>57.449090909090906</v>
      </c>
    </row>
    <row r="3" spans="1:4" ht="26.25">
      <c r="A3" s="152" t="s">
        <v>194</v>
      </c>
      <c r="B3" s="153">
        <v>97.7</v>
      </c>
      <c r="C3" s="153">
        <v>62.14903846153846</v>
      </c>
    </row>
    <row r="4" spans="1:4" ht="26.25">
      <c r="A4" s="152" t="s">
        <v>195</v>
      </c>
      <c r="B4" s="153">
        <v>243.42</v>
      </c>
      <c r="C4" s="153">
        <v>115.5</v>
      </c>
    </row>
    <row r="5" spans="1:4" ht="26.25">
      <c r="A5" s="152" t="s">
        <v>196</v>
      </c>
      <c r="B5" s="153">
        <v>293.35000000000002</v>
      </c>
      <c r="C5" s="153">
        <v>138.44999999999999</v>
      </c>
    </row>
    <row r="6" spans="1:4" ht="26.25">
      <c r="A6" s="152" t="s">
        <v>197</v>
      </c>
      <c r="B6" s="153">
        <v>108.36</v>
      </c>
      <c r="C6" s="153">
        <v>57.375</v>
      </c>
    </row>
    <row r="7" spans="1:4" ht="26.25">
      <c r="A7" s="152" t="s">
        <v>198</v>
      </c>
      <c r="B7" s="153">
        <v>94.48</v>
      </c>
      <c r="C7" s="153">
        <v>53.92307692307692</v>
      </c>
    </row>
    <row r="8" spans="1:4" ht="26.25">
      <c r="A8" s="152" t="s">
        <v>199</v>
      </c>
      <c r="B8" s="153">
        <v>155.77000000000001</v>
      </c>
      <c r="C8" s="153">
        <v>100.07777777777778</v>
      </c>
    </row>
    <row r="9" spans="1:4" ht="26.25">
      <c r="A9" s="152" t="s">
        <v>200</v>
      </c>
      <c r="B9" s="153">
        <v>247.19</v>
      </c>
      <c r="C9" s="153">
        <v>118.8</v>
      </c>
    </row>
    <row r="10" spans="1:4" ht="26.25">
      <c r="A10" s="152" t="s">
        <v>201</v>
      </c>
      <c r="B10" s="153">
        <v>220.68</v>
      </c>
      <c r="C10" s="153">
        <v>105.58064516129032</v>
      </c>
    </row>
    <row r="11" spans="1:4" ht="26.25">
      <c r="A11" s="152" t="s">
        <v>202</v>
      </c>
      <c r="B11" s="153">
        <v>183.56</v>
      </c>
      <c r="C11" s="153">
        <v>86.804347826086953</v>
      </c>
    </row>
    <row r="12" spans="1:4" ht="26.25">
      <c r="A12" s="152" t="s">
        <v>203</v>
      </c>
      <c r="B12" s="153">
        <v>135.77000000000001</v>
      </c>
      <c r="C12" s="153">
        <v>70.05</v>
      </c>
    </row>
    <row r="13" spans="1:4" ht="26.25">
      <c r="A13" s="152" t="s">
        <v>204</v>
      </c>
      <c r="B13" s="153">
        <v>45.83</v>
      </c>
      <c r="C13" s="153">
        <v>35.033333333333331</v>
      </c>
    </row>
    <row r="14" spans="1:4" ht="26.25">
      <c r="A14" s="152" t="s">
        <v>205</v>
      </c>
      <c r="B14" s="153">
        <v>228.71</v>
      </c>
      <c r="C14" s="153">
        <v>120</v>
      </c>
    </row>
    <row r="15" spans="1:4" ht="26.25">
      <c r="A15" s="152" t="s">
        <v>206</v>
      </c>
      <c r="B15" s="153">
        <v>301.49</v>
      </c>
      <c r="C15" s="153">
        <v>144.73333333333332</v>
      </c>
    </row>
    <row r="16" spans="1:4" ht="26.25">
      <c r="A16" s="152" t="s">
        <v>207</v>
      </c>
      <c r="B16" s="153">
        <v>157.03</v>
      </c>
      <c r="C16" s="153">
        <v>72.708333333333329</v>
      </c>
    </row>
    <row r="17" spans="1:3" ht="26.25">
      <c r="A17" s="152" t="s">
        <v>208</v>
      </c>
      <c r="B17" s="155">
        <v>90.75</v>
      </c>
      <c r="C17" s="155">
        <v>38.916666666666664</v>
      </c>
    </row>
    <row r="18" spans="1:3" ht="29.45" customHeight="1">
      <c r="A18" s="156"/>
      <c r="B18" s="157"/>
      <c r="C18" s="157"/>
    </row>
    <row r="19" spans="1:3" ht="24" customHeight="1">
      <c r="A19" s="158"/>
      <c r="B19" s="159"/>
      <c r="C19" s="160"/>
    </row>
    <row r="20" spans="1:3" ht="24" customHeight="1">
      <c r="A20" s="158"/>
      <c r="B20" s="159"/>
      <c r="C20" s="159"/>
    </row>
    <row r="21" spans="1:3" ht="24" customHeight="1">
      <c r="A21" s="158"/>
      <c r="B21" s="159"/>
      <c r="C21" s="159"/>
    </row>
    <row r="22" spans="1:3" ht="24" customHeight="1">
      <c r="A22" s="158"/>
      <c r="B22" s="159"/>
      <c r="C22" s="159"/>
    </row>
    <row r="23" spans="1:3" ht="24" customHeight="1">
      <c r="A23" s="158"/>
      <c r="B23" s="159"/>
      <c r="C23" s="159"/>
    </row>
    <row r="24" spans="1:3" ht="24" customHeight="1">
      <c r="A24" s="158"/>
      <c r="B24" s="159"/>
      <c r="C24" s="159"/>
    </row>
    <row r="25" spans="1:3" ht="24" customHeight="1"/>
    <row r="26" spans="1:3" ht="24" customHeight="1"/>
    <row r="27" spans="1:3" ht="24" customHeight="1"/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294"/>
  <sheetViews>
    <sheetView zoomScale="80" zoomScaleNormal="80" workbookViewId="0">
      <selection activeCell="G43" sqref="G43"/>
    </sheetView>
  </sheetViews>
  <sheetFormatPr defaultRowHeight="14.25"/>
  <cols>
    <col min="1" max="1" width="34.625" bestFit="1" customWidth="1"/>
    <col min="8" max="8" width="10.125" customWidth="1"/>
    <col min="13" max="13" width="9.875" bestFit="1" customWidth="1"/>
    <col min="14" max="14" width="9.875" customWidth="1"/>
    <col min="15" max="15" width="10.25" bestFit="1" customWidth="1"/>
  </cols>
  <sheetData>
    <row r="1" spans="1:34" ht="18">
      <c r="A1" s="61" t="s">
        <v>68</v>
      </c>
      <c r="J1" s="62" t="s">
        <v>69</v>
      </c>
    </row>
    <row r="2" spans="1:34" ht="15.75" thickBot="1">
      <c r="A2" s="63" t="s">
        <v>70</v>
      </c>
    </row>
    <row r="3" spans="1:34" ht="15.75" thickBot="1">
      <c r="A3" s="64" t="s">
        <v>71</v>
      </c>
      <c r="B3" s="64" t="s">
        <v>72</v>
      </c>
      <c r="C3" s="65" t="s">
        <v>73</v>
      </c>
      <c r="D3" s="65" t="s">
        <v>74</v>
      </c>
      <c r="E3" s="64" t="s">
        <v>72</v>
      </c>
      <c r="F3" s="64" t="s">
        <v>75</v>
      </c>
      <c r="G3" s="64" t="s">
        <v>76</v>
      </c>
      <c r="H3" s="65" t="s">
        <v>77</v>
      </c>
      <c r="I3" s="65"/>
      <c r="J3" s="65"/>
      <c r="K3" s="161" t="s">
        <v>78</v>
      </c>
      <c r="L3" s="162"/>
      <c r="M3" s="161" t="s">
        <v>79</v>
      </c>
      <c r="N3" s="162"/>
      <c r="O3" s="65" t="s">
        <v>80</v>
      </c>
      <c r="P3" s="66" t="s">
        <v>81</v>
      </c>
      <c r="T3" s="67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9"/>
    </row>
    <row r="4" spans="1:34" ht="16.5" thickTop="1" thickBot="1">
      <c r="A4" s="70" t="s">
        <v>82</v>
      </c>
      <c r="B4" s="70" t="s">
        <v>83</v>
      </c>
      <c r="C4" s="70" t="s">
        <v>84</v>
      </c>
      <c r="D4" s="70" t="s">
        <v>85</v>
      </c>
      <c r="E4" s="70" t="s">
        <v>86</v>
      </c>
      <c r="F4" s="70" t="s">
        <v>87</v>
      </c>
      <c r="G4" s="70" t="s">
        <v>40</v>
      </c>
      <c r="H4" s="70" t="s">
        <v>88</v>
      </c>
      <c r="I4" s="70" t="s">
        <v>89</v>
      </c>
      <c r="J4" s="70" t="s">
        <v>90</v>
      </c>
      <c r="K4" s="70" t="s">
        <v>72</v>
      </c>
      <c r="L4" s="70" t="s">
        <v>89</v>
      </c>
      <c r="M4" s="70" t="s">
        <v>72</v>
      </c>
      <c r="N4" s="70" t="s">
        <v>89</v>
      </c>
      <c r="O4" s="70" t="s">
        <v>91</v>
      </c>
      <c r="P4">
        <v>550</v>
      </c>
      <c r="T4" s="64"/>
      <c r="U4" s="64"/>
      <c r="V4" s="65"/>
      <c r="W4" s="65"/>
      <c r="X4" s="64"/>
      <c r="Y4" s="64"/>
      <c r="Z4" s="64"/>
      <c r="AA4" s="65"/>
      <c r="AB4" s="65"/>
      <c r="AC4" s="65"/>
      <c r="AD4" s="161"/>
      <c r="AE4" s="162"/>
      <c r="AF4" s="161"/>
      <c r="AG4" s="162"/>
      <c r="AH4" s="65"/>
    </row>
    <row r="5" spans="1:34" ht="16.5" thickTop="1" thickBot="1">
      <c r="A5" s="71" t="s">
        <v>92</v>
      </c>
      <c r="B5" s="72">
        <v>2292</v>
      </c>
      <c r="C5" s="73">
        <v>402</v>
      </c>
      <c r="D5" s="74">
        <v>0</v>
      </c>
      <c r="E5" s="72">
        <v>2292</v>
      </c>
      <c r="F5" s="72">
        <v>17341</v>
      </c>
      <c r="G5" s="75">
        <v>101.71</v>
      </c>
      <c r="H5" s="76">
        <v>3573.45</v>
      </c>
      <c r="I5" s="77">
        <v>1.5590999999999999</v>
      </c>
      <c r="J5" s="73">
        <v>1.6</v>
      </c>
      <c r="K5" s="73">
        <v>586</v>
      </c>
      <c r="L5" s="73">
        <v>3.34</v>
      </c>
      <c r="M5" s="72">
        <v>1706</v>
      </c>
      <c r="N5" s="73">
        <v>0.95</v>
      </c>
      <c r="O5" s="78">
        <v>242866</v>
      </c>
      <c r="P5" s="79">
        <f>+B5/$P$4</f>
        <v>4.167272727272727</v>
      </c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1:34" ht="15" thickBot="1">
      <c r="A6" s="80" t="s">
        <v>93</v>
      </c>
      <c r="B6" s="81">
        <v>2201</v>
      </c>
      <c r="C6" s="82">
        <v>155</v>
      </c>
      <c r="D6" s="83">
        <v>0</v>
      </c>
      <c r="E6" s="81">
        <v>2201</v>
      </c>
      <c r="F6" s="81">
        <v>13308</v>
      </c>
      <c r="G6" s="84">
        <v>80.650000000000006</v>
      </c>
      <c r="H6" s="85">
        <v>3412.55</v>
      </c>
      <c r="I6" s="86">
        <v>1.5505</v>
      </c>
      <c r="J6" s="82">
        <v>1.6</v>
      </c>
      <c r="K6" s="82">
        <v>699</v>
      </c>
      <c r="L6" s="82">
        <v>2.66</v>
      </c>
      <c r="M6" s="81">
        <v>1502</v>
      </c>
      <c r="N6" s="82">
        <v>1.04</v>
      </c>
      <c r="O6" s="87">
        <v>242886</v>
      </c>
      <c r="P6" s="79">
        <f t="shared" ref="P6:P17" si="0">+B6/$P$4</f>
        <v>4.0018181818181819</v>
      </c>
      <c r="T6" s="88"/>
      <c r="U6" s="89"/>
      <c r="V6" s="90"/>
      <c r="W6" s="91"/>
      <c r="X6" s="89"/>
      <c r="Y6" s="89"/>
      <c r="Z6" s="92"/>
      <c r="AA6" s="93"/>
      <c r="AB6" s="94"/>
      <c r="AC6" s="90"/>
      <c r="AD6" s="90"/>
      <c r="AE6" s="90"/>
      <c r="AF6" s="89"/>
      <c r="AG6" s="90"/>
      <c r="AH6" s="95"/>
    </row>
    <row r="7" spans="1:34" ht="15" thickBot="1">
      <c r="A7" s="88" t="s">
        <v>94</v>
      </c>
      <c r="B7" s="89">
        <v>2391</v>
      </c>
      <c r="C7" s="90">
        <v>91</v>
      </c>
      <c r="D7" s="91">
        <v>0</v>
      </c>
      <c r="E7" s="89">
        <v>2391</v>
      </c>
      <c r="F7" s="89">
        <v>14580</v>
      </c>
      <c r="G7" s="92">
        <v>85.51</v>
      </c>
      <c r="H7" s="93">
        <v>4043.48</v>
      </c>
      <c r="I7" s="94">
        <v>1.6911</v>
      </c>
      <c r="J7" s="90">
        <v>1.6</v>
      </c>
      <c r="K7" s="90">
        <v>779</v>
      </c>
      <c r="L7" s="90">
        <v>3.21</v>
      </c>
      <c r="M7" s="89">
        <v>1612</v>
      </c>
      <c r="N7" s="90">
        <v>0.96</v>
      </c>
      <c r="O7" s="95">
        <v>242914</v>
      </c>
      <c r="P7" s="79">
        <f t="shared" si="0"/>
        <v>4.3472727272727276</v>
      </c>
      <c r="T7" s="80"/>
      <c r="U7" s="81"/>
      <c r="V7" s="82"/>
      <c r="W7" s="83"/>
      <c r="X7" s="81"/>
      <c r="Y7" s="81"/>
      <c r="Z7" s="84"/>
      <c r="AA7" s="85"/>
      <c r="AB7" s="96"/>
      <c r="AC7" s="82"/>
      <c r="AD7" s="82"/>
      <c r="AE7" s="82"/>
      <c r="AF7" s="81"/>
      <c r="AG7" s="82"/>
      <c r="AH7" s="87"/>
    </row>
    <row r="8" spans="1:34" ht="15" thickBot="1">
      <c r="A8" s="80" t="s">
        <v>95</v>
      </c>
      <c r="B8" s="81">
        <v>2328</v>
      </c>
      <c r="C8" s="82">
        <v>101</v>
      </c>
      <c r="D8" s="83">
        <v>0</v>
      </c>
      <c r="E8" s="81">
        <v>2328</v>
      </c>
      <c r="F8" s="81">
        <v>13220</v>
      </c>
      <c r="G8" s="84">
        <v>77.540000000000006</v>
      </c>
      <c r="H8" s="85">
        <v>3738.75</v>
      </c>
      <c r="I8" s="96">
        <v>1.6060000000000001</v>
      </c>
      <c r="J8" s="82">
        <v>1.6</v>
      </c>
      <c r="K8" s="82">
        <v>766</v>
      </c>
      <c r="L8" s="82">
        <v>2.88</v>
      </c>
      <c r="M8" s="81">
        <v>1562</v>
      </c>
      <c r="N8" s="82">
        <v>0.98</v>
      </c>
      <c r="O8" s="87">
        <v>242944</v>
      </c>
      <c r="P8" s="79">
        <f t="shared" si="0"/>
        <v>4.2327272727272724</v>
      </c>
      <c r="T8" s="88"/>
      <c r="U8" s="89"/>
      <c r="V8" s="90"/>
      <c r="W8" s="91"/>
      <c r="X8" s="89"/>
      <c r="Y8" s="89"/>
      <c r="Z8" s="92"/>
      <c r="AA8" s="93"/>
      <c r="AB8" s="94"/>
      <c r="AC8" s="90"/>
      <c r="AD8" s="90"/>
      <c r="AE8" s="90"/>
      <c r="AF8" s="89"/>
      <c r="AG8" s="90"/>
      <c r="AH8" s="95"/>
    </row>
    <row r="9" spans="1:34" ht="15" thickBot="1">
      <c r="A9" s="88" t="s">
        <v>96</v>
      </c>
      <c r="B9" s="89">
        <v>2431</v>
      </c>
      <c r="C9" s="90">
        <v>281</v>
      </c>
      <c r="D9" s="91">
        <v>0</v>
      </c>
      <c r="E9" s="89">
        <v>2431</v>
      </c>
      <c r="F9" s="89">
        <v>15612</v>
      </c>
      <c r="G9" s="92">
        <v>101.38</v>
      </c>
      <c r="H9" s="93">
        <v>3870.55</v>
      </c>
      <c r="I9" s="97">
        <v>1.5922000000000001</v>
      </c>
      <c r="J9" s="90">
        <v>1.6</v>
      </c>
      <c r="K9" s="90">
        <v>794</v>
      </c>
      <c r="L9" s="90">
        <v>2.93</v>
      </c>
      <c r="M9" s="89">
        <v>1637</v>
      </c>
      <c r="N9" s="90">
        <v>0.94</v>
      </c>
      <c r="O9" s="95">
        <v>242978</v>
      </c>
      <c r="P9" s="79">
        <f t="shared" si="0"/>
        <v>4.42</v>
      </c>
      <c r="T9" s="80"/>
      <c r="U9" s="81"/>
      <c r="V9" s="82"/>
      <c r="W9" s="83"/>
      <c r="X9" s="81"/>
      <c r="Y9" s="81"/>
      <c r="Z9" s="84"/>
      <c r="AA9" s="85"/>
      <c r="AB9" s="96"/>
      <c r="AC9" s="82"/>
      <c r="AD9" s="82"/>
      <c r="AE9" s="82"/>
      <c r="AF9" s="81"/>
      <c r="AG9" s="82"/>
      <c r="AH9" s="87"/>
    </row>
    <row r="10" spans="1:34" ht="15" thickBot="1">
      <c r="A10" s="80" t="s">
        <v>97</v>
      </c>
      <c r="B10" s="81">
        <v>2570</v>
      </c>
      <c r="C10" s="82">
        <v>15</v>
      </c>
      <c r="D10" s="83">
        <v>0</v>
      </c>
      <c r="E10" s="81">
        <v>2570</v>
      </c>
      <c r="F10" s="81">
        <v>15948</v>
      </c>
      <c r="G10" s="84">
        <v>93.54</v>
      </c>
      <c r="H10" s="85">
        <v>4103.3999999999996</v>
      </c>
      <c r="I10" s="86">
        <v>1.5967</v>
      </c>
      <c r="J10" s="82">
        <v>1.6</v>
      </c>
      <c r="K10" s="82">
        <v>805</v>
      </c>
      <c r="L10" s="82">
        <v>3.06</v>
      </c>
      <c r="M10" s="81">
        <v>1765</v>
      </c>
      <c r="N10" s="82">
        <v>0.93</v>
      </c>
      <c r="O10" s="87">
        <v>243049</v>
      </c>
      <c r="P10" s="79">
        <f t="shared" si="0"/>
        <v>4.6727272727272728</v>
      </c>
      <c r="T10" s="88"/>
      <c r="U10" s="89"/>
      <c r="V10" s="90"/>
      <c r="W10" s="91"/>
      <c r="X10" s="89"/>
      <c r="Y10" s="89"/>
      <c r="Z10" s="92"/>
      <c r="AA10" s="93"/>
      <c r="AB10" s="94"/>
      <c r="AC10" s="90"/>
      <c r="AD10" s="90"/>
      <c r="AE10" s="90"/>
      <c r="AF10" s="89"/>
      <c r="AG10" s="90"/>
      <c r="AH10" s="95"/>
    </row>
    <row r="11" spans="1:34" ht="15" thickBot="1">
      <c r="A11" s="88" t="s">
        <v>98</v>
      </c>
      <c r="B11" s="89">
        <v>3037</v>
      </c>
      <c r="C11" s="90">
        <v>1</v>
      </c>
      <c r="D11" s="91">
        <v>0</v>
      </c>
      <c r="E11" s="89">
        <v>3037</v>
      </c>
      <c r="F11" s="89">
        <v>23007</v>
      </c>
      <c r="G11" s="92">
        <v>139.44</v>
      </c>
      <c r="H11" s="93">
        <v>3991.86</v>
      </c>
      <c r="I11" s="97">
        <v>1.3144</v>
      </c>
      <c r="J11" s="90">
        <v>1.6</v>
      </c>
      <c r="K11" s="90">
        <v>694</v>
      </c>
      <c r="L11" s="90">
        <v>2.9</v>
      </c>
      <c r="M11" s="89">
        <v>2343</v>
      </c>
      <c r="N11" s="90">
        <v>0.84</v>
      </c>
      <c r="O11" s="95">
        <v>243063</v>
      </c>
      <c r="P11" s="79">
        <f t="shared" si="0"/>
        <v>5.5218181818181815</v>
      </c>
      <c r="T11" s="71"/>
      <c r="U11" s="72"/>
      <c r="V11" s="73"/>
      <c r="W11" s="74"/>
      <c r="X11" s="72"/>
      <c r="Y11" s="72"/>
      <c r="Z11" s="75"/>
      <c r="AA11" s="76"/>
      <c r="AB11" s="98"/>
      <c r="AC11" s="73"/>
      <c r="AD11" s="73"/>
      <c r="AE11" s="73"/>
      <c r="AF11" s="72"/>
      <c r="AG11" s="73"/>
      <c r="AH11" s="78"/>
    </row>
    <row r="12" spans="1:34" ht="15" thickBot="1">
      <c r="A12" s="80" t="s">
        <v>99</v>
      </c>
      <c r="B12" s="81">
        <v>3112</v>
      </c>
      <c r="C12" s="82">
        <v>675</v>
      </c>
      <c r="D12" s="83">
        <v>0</v>
      </c>
      <c r="E12" s="81">
        <v>3112</v>
      </c>
      <c r="F12" s="81">
        <v>21750</v>
      </c>
      <c r="G12" s="84">
        <v>127.57</v>
      </c>
      <c r="H12" s="85">
        <v>4289.79</v>
      </c>
      <c r="I12" s="86">
        <v>1.3785000000000001</v>
      </c>
      <c r="J12" s="82">
        <v>1.6</v>
      </c>
      <c r="K12" s="82">
        <v>781</v>
      </c>
      <c r="L12" s="82">
        <v>2.93</v>
      </c>
      <c r="M12" s="81">
        <v>2331</v>
      </c>
      <c r="N12" s="82">
        <v>0.86</v>
      </c>
      <c r="O12" s="87">
        <v>243069</v>
      </c>
      <c r="P12" s="79">
        <f t="shared" si="0"/>
        <v>5.6581818181818182</v>
      </c>
      <c r="T12" s="88"/>
      <c r="U12" s="89"/>
      <c r="V12" s="90"/>
      <c r="W12" s="91"/>
      <c r="X12" s="89"/>
      <c r="Y12" s="89"/>
      <c r="Z12" s="92"/>
      <c r="AA12" s="93"/>
      <c r="AB12" s="97"/>
      <c r="AC12" s="90"/>
      <c r="AD12" s="90"/>
      <c r="AE12" s="90"/>
      <c r="AF12" s="89"/>
      <c r="AG12" s="90"/>
      <c r="AH12" s="95"/>
    </row>
    <row r="13" spans="1:34" ht="15" thickBot="1">
      <c r="A13" s="88" t="s">
        <v>100</v>
      </c>
      <c r="B13" s="89">
        <v>3440</v>
      </c>
      <c r="C13" s="90">
        <v>869</v>
      </c>
      <c r="D13" s="91">
        <v>0</v>
      </c>
      <c r="E13" s="89">
        <v>3440</v>
      </c>
      <c r="F13" s="89">
        <v>21183</v>
      </c>
      <c r="G13" s="92">
        <v>128.38</v>
      </c>
      <c r="H13" s="93">
        <v>4533.1499999999996</v>
      </c>
      <c r="I13" s="97">
        <v>1.3178000000000001</v>
      </c>
      <c r="J13" s="90">
        <v>1.6</v>
      </c>
      <c r="K13" s="90">
        <v>899</v>
      </c>
      <c r="L13" s="90">
        <v>2.66</v>
      </c>
      <c r="M13" s="89">
        <v>2541</v>
      </c>
      <c r="N13" s="90">
        <v>0.84</v>
      </c>
      <c r="O13" s="95">
        <v>243126</v>
      </c>
      <c r="P13" s="79">
        <f t="shared" si="0"/>
        <v>6.2545454545454549</v>
      </c>
      <c r="T13" s="80"/>
      <c r="U13" s="81"/>
      <c r="V13" s="82"/>
      <c r="W13" s="83"/>
      <c r="X13" s="81"/>
      <c r="Y13" s="81"/>
      <c r="Z13" s="84"/>
      <c r="AA13" s="85"/>
      <c r="AB13" s="86"/>
      <c r="AC13" s="82"/>
      <c r="AD13" s="82"/>
      <c r="AE13" s="82"/>
      <c r="AF13" s="81"/>
      <c r="AG13" s="82"/>
      <c r="AH13" s="87"/>
    </row>
    <row r="14" spans="1:34" ht="15" thickBot="1">
      <c r="A14" s="80" t="s">
        <v>101</v>
      </c>
      <c r="B14" s="81">
        <v>2544</v>
      </c>
      <c r="C14" s="82">
        <v>3</v>
      </c>
      <c r="D14" s="83">
        <v>0</v>
      </c>
      <c r="E14" s="81">
        <v>2544</v>
      </c>
      <c r="F14" s="81">
        <v>14130</v>
      </c>
      <c r="G14" s="84">
        <v>82.87</v>
      </c>
      <c r="H14" s="85">
        <v>4124.43</v>
      </c>
      <c r="I14" s="96">
        <v>1.6212</v>
      </c>
      <c r="J14" s="82">
        <v>1.6</v>
      </c>
      <c r="K14" s="82">
        <v>909</v>
      </c>
      <c r="L14" s="82">
        <v>2.84</v>
      </c>
      <c r="M14" s="81">
        <v>1635</v>
      </c>
      <c r="N14" s="82">
        <v>0.94</v>
      </c>
      <c r="O14" s="87">
        <v>243126</v>
      </c>
      <c r="P14" s="79">
        <f t="shared" si="0"/>
        <v>4.625454545454545</v>
      </c>
      <c r="T14" s="88"/>
      <c r="U14" s="89"/>
      <c r="V14" s="90"/>
      <c r="W14" s="91"/>
      <c r="X14" s="89"/>
      <c r="Y14" s="89"/>
      <c r="Z14" s="92"/>
      <c r="AA14" s="93"/>
      <c r="AB14" s="97"/>
      <c r="AC14" s="90"/>
      <c r="AD14" s="90"/>
      <c r="AE14" s="90"/>
      <c r="AF14" s="89"/>
      <c r="AG14" s="90"/>
      <c r="AH14" s="95"/>
    </row>
    <row r="15" spans="1:34" ht="15" thickBot="1">
      <c r="A15" s="88" t="s">
        <v>102</v>
      </c>
      <c r="B15" s="89">
        <v>2542</v>
      </c>
      <c r="C15" s="90">
        <v>26</v>
      </c>
      <c r="D15" s="91">
        <v>0</v>
      </c>
      <c r="E15" s="89">
        <v>2542</v>
      </c>
      <c r="F15" s="89">
        <v>14450</v>
      </c>
      <c r="G15" s="92">
        <v>84.75</v>
      </c>
      <c r="H15" s="93">
        <v>4447.7</v>
      </c>
      <c r="I15" s="94">
        <v>1.7497</v>
      </c>
      <c r="J15" s="90">
        <v>1.6</v>
      </c>
      <c r="K15" s="90">
        <v>933</v>
      </c>
      <c r="L15" s="90">
        <v>3</v>
      </c>
      <c r="M15" s="89">
        <v>1609</v>
      </c>
      <c r="N15" s="90">
        <v>1.02</v>
      </c>
      <c r="O15" s="95">
        <v>243152</v>
      </c>
      <c r="P15" s="79">
        <f t="shared" si="0"/>
        <v>4.621818181818182</v>
      </c>
      <c r="T15" s="80"/>
      <c r="U15" s="81"/>
      <c r="V15" s="82"/>
      <c r="W15" s="83"/>
      <c r="X15" s="81"/>
      <c r="Y15" s="81"/>
      <c r="Z15" s="84"/>
      <c r="AA15" s="85"/>
      <c r="AB15" s="96"/>
      <c r="AC15" s="82"/>
      <c r="AD15" s="82"/>
      <c r="AE15" s="82"/>
      <c r="AF15" s="81"/>
      <c r="AG15" s="82"/>
      <c r="AH15" s="87"/>
    </row>
    <row r="16" spans="1:34" ht="15" thickBot="1">
      <c r="A16" s="80" t="s">
        <v>103</v>
      </c>
      <c r="B16" s="81">
        <v>2709</v>
      </c>
      <c r="C16" s="82">
        <v>9</v>
      </c>
      <c r="D16" s="83">
        <v>0</v>
      </c>
      <c r="E16" s="81">
        <v>2709</v>
      </c>
      <c r="F16" s="81">
        <v>15036</v>
      </c>
      <c r="G16" s="84">
        <v>91.13</v>
      </c>
      <c r="H16" s="85">
        <v>4718.99</v>
      </c>
      <c r="I16" s="96">
        <v>1.742</v>
      </c>
      <c r="J16" s="82">
        <v>1.6</v>
      </c>
      <c r="K16" s="81">
        <v>1031</v>
      </c>
      <c r="L16" s="82">
        <v>2.91</v>
      </c>
      <c r="M16" s="81">
        <v>1678</v>
      </c>
      <c r="N16" s="82">
        <v>1.03</v>
      </c>
      <c r="O16" s="87">
        <v>243182</v>
      </c>
      <c r="P16" s="79">
        <f t="shared" si="0"/>
        <v>4.9254545454545458</v>
      </c>
      <c r="T16" s="88"/>
      <c r="U16" s="89"/>
      <c r="V16" s="90"/>
      <c r="W16" s="91"/>
      <c r="X16" s="89"/>
      <c r="Y16" s="89"/>
      <c r="Z16" s="92"/>
      <c r="AA16" s="93"/>
      <c r="AB16" s="94"/>
      <c r="AC16" s="90"/>
      <c r="AD16" s="90"/>
      <c r="AE16" s="90"/>
      <c r="AF16" s="89"/>
      <c r="AG16" s="90"/>
      <c r="AH16" s="95"/>
    </row>
    <row r="17" spans="1:34" ht="15.75" thickBot="1">
      <c r="A17" s="99" t="s">
        <v>87</v>
      </c>
      <c r="B17" s="100">
        <v>31597</v>
      </c>
      <c r="C17" s="100">
        <v>2628</v>
      </c>
      <c r="D17" s="101">
        <v>0</v>
      </c>
      <c r="E17" s="100">
        <v>31597</v>
      </c>
      <c r="F17" s="100">
        <v>199565</v>
      </c>
      <c r="G17" s="101">
        <v>99.41</v>
      </c>
      <c r="H17" s="102">
        <v>48848.11</v>
      </c>
      <c r="I17" s="101">
        <v>1.546</v>
      </c>
      <c r="J17" s="99">
        <v>1.6</v>
      </c>
      <c r="K17" s="100">
        <v>9676</v>
      </c>
      <c r="L17" s="101">
        <v>2.93</v>
      </c>
      <c r="M17" s="100">
        <v>21921</v>
      </c>
      <c r="N17" s="101">
        <v>0.93</v>
      </c>
      <c r="O17" s="103"/>
      <c r="P17" s="79">
        <f t="shared" si="0"/>
        <v>57.449090909090906</v>
      </c>
      <c r="T17" s="80"/>
      <c r="U17" s="81"/>
      <c r="V17" s="82"/>
      <c r="W17" s="83"/>
      <c r="X17" s="81"/>
      <c r="Y17" s="81"/>
      <c r="Z17" s="84"/>
      <c r="AA17" s="85"/>
      <c r="AB17" s="96"/>
      <c r="AC17" s="82"/>
      <c r="AD17" s="81"/>
      <c r="AE17" s="82"/>
      <c r="AF17" s="81"/>
      <c r="AG17" s="82"/>
      <c r="AH17" s="87"/>
    </row>
    <row r="18" spans="1:34" ht="18.75" thickBot="1">
      <c r="A18" s="104" t="s">
        <v>104</v>
      </c>
      <c r="T18" s="99"/>
      <c r="U18" s="100"/>
      <c r="V18" s="100"/>
      <c r="W18" s="101"/>
      <c r="X18" s="100"/>
      <c r="Y18" s="100"/>
      <c r="Z18" s="101"/>
      <c r="AA18" s="102"/>
      <c r="AB18" s="101"/>
      <c r="AC18" s="99"/>
      <c r="AD18" s="100"/>
      <c r="AE18" s="101"/>
      <c r="AF18" s="100"/>
      <c r="AG18" s="101"/>
      <c r="AH18" s="105"/>
    </row>
    <row r="19" spans="1:34" ht="30.75" thickBot="1">
      <c r="A19" s="106" t="s">
        <v>105</v>
      </c>
    </row>
    <row r="20" spans="1:34" ht="15.75" thickBot="1">
      <c r="A20" s="70" t="s">
        <v>71</v>
      </c>
      <c r="B20" s="70" t="s">
        <v>72</v>
      </c>
      <c r="C20" s="107" t="s">
        <v>73</v>
      </c>
      <c r="D20" s="107" t="s">
        <v>74</v>
      </c>
      <c r="E20" s="70" t="s">
        <v>72</v>
      </c>
      <c r="F20" s="70" t="s">
        <v>75</v>
      </c>
      <c r="G20" s="70" t="s">
        <v>76</v>
      </c>
      <c r="H20" s="107" t="s">
        <v>77</v>
      </c>
      <c r="I20" s="107"/>
      <c r="J20" s="107"/>
      <c r="K20" s="163" t="s">
        <v>78</v>
      </c>
      <c r="L20" s="164"/>
      <c r="M20" s="163" t="s">
        <v>79</v>
      </c>
      <c r="N20" s="164"/>
      <c r="O20" s="107" t="s">
        <v>80</v>
      </c>
      <c r="P20" s="66" t="s">
        <v>81</v>
      </c>
    </row>
    <row r="21" spans="1:34" ht="16.5" thickTop="1" thickBot="1">
      <c r="A21" s="70" t="s">
        <v>82</v>
      </c>
      <c r="B21" s="70" t="s">
        <v>83</v>
      </c>
      <c r="C21" s="70" t="s">
        <v>84</v>
      </c>
      <c r="D21" s="70" t="s">
        <v>85</v>
      </c>
      <c r="E21" s="70" t="s">
        <v>86</v>
      </c>
      <c r="F21" s="70" t="s">
        <v>87</v>
      </c>
      <c r="G21" s="70" t="s">
        <v>40</v>
      </c>
      <c r="H21" s="70" t="s">
        <v>88</v>
      </c>
      <c r="I21" s="70" t="s">
        <v>89</v>
      </c>
      <c r="J21" s="70" t="s">
        <v>90</v>
      </c>
      <c r="K21" s="70" t="s">
        <v>72</v>
      </c>
      <c r="L21" s="70" t="s">
        <v>89</v>
      </c>
      <c r="M21" s="70" t="s">
        <v>72</v>
      </c>
      <c r="N21" s="70" t="s">
        <v>89</v>
      </c>
      <c r="O21" s="70" t="s">
        <v>91</v>
      </c>
      <c r="P21">
        <v>208</v>
      </c>
    </row>
    <row r="22" spans="1:34" ht="15.75" thickTop="1" thickBot="1">
      <c r="A22" s="88" t="s">
        <v>92</v>
      </c>
      <c r="B22" s="89">
        <v>1148</v>
      </c>
      <c r="C22" s="90">
        <v>41</v>
      </c>
      <c r="D22" s="91">
        <v>0</v>
      </c>
      <c r="E22" s="89">
        <v>1148</v>
      </c>
      <c r="F22" s="89">
        <v>7935</v>
      </c>
      <c r="G22" s="92">
        <v>123.06</v>
      </c>
      <c r="H22" s="93">
        <v>1330.01</v>
      </c>
      <c r="I22" s="94">
        <v>1.1585000000000001</v>
      </c>
      <c r="J22" s="90">
        <v>1</v>
      </c>
      <c r="K22" s="90">
        <v>297</v>
      </c>
      <c r="L22" s="90">
        <v>2.3199999999999998</v>
      </c>
      <c r="M22" s="90">
        <v>851</v>
      </c>
      <c r="N22" s="90">
        <v>0.75</v>
      </c>
      <c r="O22" s="95">
        <v>242940</v>
      </c>
      <c r="P22" s="79">
        <f>+B22/$P$21</f>
        <v>5.5192307692307692</v>
      </c>
    </row>
    <row r="23" spans="1:34" ht="15" thickBot="1">
      <c r="A23" s="80" t="s">
        <v>93</v>
      </c>
      <c r="B23" s="82">
        <v>955</v>
      </c>
      <c r="C23" s="82">
        <v>24</v>
      </c>
      <c r="D23" s="83">
        <v>0</v>
      </c>
      <c r="E23" s="82">
        <v>955</v>
      </c>
      <c r="F23" s="81">
        <v>6034</v>
      </c>
      <c r="G23" s="84">
        <v>96.7</v>
      </c>
      <c r="H23" s="85">
        <v>1264.5999999999999</v>
      </c>
      <c r="I23" s="96">
        <v>1.3242</v>
      </c>
      <c r="J23" s="82">
        <v>1</v>
      </c>
      <c r="K23" s="82">
        <v>279</v>
      </c>
      <c r="L23" s="82">
        <v>2.54</v>
      </c>
      <c r="M23" s="82">
        <v>676</v>
      </c>
      <c r="N23" s="82">
        <v>0.82</v>
      </c>
      <c r="O23" s="87">
        <v>243000</v>
      </c>
      <c r="P23" s="79">
        <f t="shared" ref="P23:P34" si="1">+B23/$P$21</f>
        <v>4.5913461538461542</v>
      </c>
    </row>
    <row r="24" spans="1:34" ht="15" thickBot="1">
      <c r="A24" s="88" t="s">
        <v>94</v>
      </c>
      <c r="B24" s="89">
        <v>1068</v>
      </c>
      <c r="C24" s="90">
        <v>20</v>
      </c>
      <c r="D24" s="91">
        <v>0</v>
      </c>
      <c r="E24" s="89">
        <v>1068</v>
      </c>
      <c r="F24" s="89">
        <v>5831</v>
      </c>
      <c r="G24" s="92">
        <v>90.43</v>
      </c>
      <c r="H24" s="93">
        <v>1312.96</v>
      </c>
      <c r="I24" s="94">
        <v>1.2294</v>
      </c>
      <c r="J24" s="90">
        <v>1</v>
      </c>
      <c r="K24" s="90">
        <v>341</v>
      </c>
      <c r="L24" s="90">
        <v>2.2599999999999998</v>
      </c>
      <c r="M24" s="90">
        <v>727</v>
      </c>
      <c r="N24" s="90">
        <v>0.74</v>
      </c>
      <c r="O24" s="95">
        <v>243111</v>
      </c>
      <c r="P24" s="79">
        <f t="shared" si="1"/>
        <v>5.134615384615385</v>
      </c>
    </row>
    <row r="25" spans="1:34" ht="15" thickBot="1">
      <c r="A25" s="80" t="s">
        <v>95</v>
      </c>
      <c r="B25" s="81">
        <v>1037</v>
      </c>
      <c r="C25" s="82">
        <v>11</v>
      </c>
      <c r="D25" s="108">
        <v>1</v>
      </c>
      <c r="E25" s="81">
        <v>1036</v>
      </c>
      <c r="F25" s="81">
        <v>5356</v>
      </c>
      <c r="G25" s="84">
        <v>83.06</v>
      </c>
      <c r="H25" s="85">
        <v>1299.4100000000001</v>
      </c>
      <c r="I25" s="96">
        <v>1.2543</v>
      </c>
      <c r="J25" s="82">
        <v>1</v>
      </c>
      <c r="K25" s="82">
        <v>366</v>
      </c>
      <c r="L25" s="82">
        <v>2.19</v>
      </c>
      <c r="M25" s="82">
        <v>670</v>
      </c>
      <c r="N25" s="82">
        <v>0.74</v>
      </c>
      <c r="O25" s="87">
        <v>243213</v>
      </c>
      <c r="P25" s="79">
        <f t="shared" si="1"/>
        <v>4.9855769230769234</v>
      </c>
    </row>
    <row r="26" spans="1:34" ht="15" thickBot="1">
      <c r="A26" s="88" t="s">
        <v>96</v>
      </c>
      <c r="B26" s="90">
        <v>963</v>
      </c>
      <c r="C26" s="90">
        <v>22</v>
      </c>
      <c r="D26" s="109">
        <v>4</v>
      </c>
      <c r="E26" s="90">
        <v>959</v>
      </c>
      <c r="F26" s="89">
        <v>5246</v>
      </c>
      <c r="G26" s="92">
        <v>90.08</v>
      </c>
      <c r="H26" s="93">
        <v>1226.4000000000001</v>
      </c>
      <c r="I26" s="94">
        <v>1.2787999999999999</v>
      </c>
      <c r="J26" s="90">
        <v>1</v>
      </c>
      <c r="K26" s="90">
        <v>307</v>
      </c>
      <c r="L26" s="90">
        <v>2.2799999999999998</v>
      </c>
      <c r="M26" s="90">
        <v>652</v>
      </c>
      <c r="N26" s="90">
        <v>0.81</v>
      </c>
      <c r="O26" s="95">
        <v>243213</v>
      </c>
      <c r="P26" s="79">
        <f t="shared" si="1"/>
        <v>4.6298076923076925</v>
      </c>
    </row>
    <row r="27" spans="1:34" ht="15" thickBot="1">
      <c r="A27" s="80" t="s">
        <v>97</v>
      </c>
      <c r="B27" s="81">
        <v>1428</v>
      </c>
      <c r="C27" s="82">
        <v>57</v>
      </c>
      <c r="D27" s="108">
        <v>4</v>
      </c>
      <c r="E27" s="81">
        <v>1424</v>
      </c>
      <c r="F27" s="81">
        <v>8829</v>
      </c>
      <c r="G27" s="84">
        <v>136.93</v>
      </c>
      <c r="H27" s="85">
        <v>1565.69</v>
      </c>
      <c r="I27" s="96">
        <v>1.0994999999999999</v>
      </c>
      <c r="J27" s="82">
        <v>1</v>
      </c>
      <c r="K27" s="82">
        <v>346</v>
      </c>
      <c r="L27" s="82">
        <v>2.34</v>
      </c>
      <c r="M27" s="81">
        <v>1078</v>
      </c>
      <c r="N27" s="82">
        <v>0.7</v>
      </c>
      <c r="O27" s="87">
        <v>243214</v>
      </c>
      <c r="P27" s="79">
        <f t="shared" si="1"/>
        <v>6.865384615384615</v>
      </c>
    </row>
    <row r="28" spans="1:34" ht="15" thickBot="1">
      <c r="A28" s="88" t="s">
        <v>98</v>
      </c>
      <c r="B28" s="89">
        <v>1220</v>
      </c>
      <c r="C28" s="90">
        <v>19</v>
      </c>
      <c r="D28" s="109">
        <v>5</v>
      </c>
      <c r="E28" s="89">
        <v>1215</v>
      </c>
      <c r="F28" s="89">
        <v>8145</v>
      </c>
      <c r="G28" s="92">
        <v>130.53</v>
      </c>
      <c r="H28" s="93">
        <v>1455.35</v>
      </c>
      <c r="I28" s="94">
        <v>1.1978</v>
      </c>
      <c r="J28" s="90">
        <v>1</v>
      </c>
      <c r="K28" s="90">
        <v>296</v>
      </c>
      <c r="L28" s="90">
        <v>2.44</v>
      </c>
      <c r="M28" s="90">
        <v>919</v>
      </c>
      <c r="N28" s="90">
        <v>0.8</v>
      </c>
      <c r="O28" s="95">
        <v>243214</v>
      </c>
      <c r="P28" s="79">
        <f t="shared" si="1"/>
        <v>5.865384615384615</v>
      </c>
    </row>
    <row r="29" spans="1:34" ht="15" thickBot="1">
      <c r="A29" s="71" t="s">
        <v>99</v>
      </c>
      <c r="B29" s="73">
        <v>968</v>
      </c>
      <c r="C29" s="73">
        <v>13</v>
      </c>
      <c r="D29" s="110">
        <v>6</v>
      </c>
      <c r="E29" s="73">
        <v>962</v>
      </c>
      <c r="F29" s="72">
        <v>5648</v>
      </c>
      <c r="G29" s="75">
        <v>87.59</v>
      </c>
      <c r="H29" s="76">
        <v>1372.32</v>
      </c>
      <c r="I29" s="98">
        <v>1.4265000000000001</v>
      </c>
      <c r="J29" s="73">
        <v>1</v>
      </c>
      <c r="K29" s="73">
        <v>319</v>
      </c>
      <c r="L29" s="73">
        <v>2.61</v>
      </c>
      <c r="M29" s="73">
        <v>643</v>
      </c>
      <c r="N29" s="73">
        <v>0.84</v>
      </c>
      <c r="O29" s="78">
        <v>243213</v>
      </c>
      <c r="P29" s="79">
        <f t="shared" si="1"/>
        <v>4.6538461538461542</v>
      </c>
    </row>
    <row r="30" spans="1:34" ht="15" thickBot="1">
      <c r="A30" s="88" t="s">
        <v>100</v>
      </c>
      <c r="B30" s="89">
        <v>1069</v>
      </c>
      <c r="C30" s="90">
        <v>3</v>
      </c>
      <c r="D30" s="109">
        <v>2</v>
      </c>
      <c r="E30" s="89">
        <v>1067</v>
      </c>
      <c r="F30" s="89">
        <v>5611</v>
      </c>
      <c r="G30" s="92">
        <v>89.92</v>
      </c>
      <c r="H30" s="93">
        <v>1479.48</v>
      </c>
      <c r="I30" s="94">
        <v>1.3866000000000001</v>
      </c>
      <c r="J30" s="90">
        <v>1</v>
      </c>
      <c r="K30" s="90">
        <v>376</v>
      </c>
      <c r="L30" s="90">
        <v>2.27</v>
      </c>
      <c r="M30" s="90">
        <v>691</v>
      </c>
      <c r="N30" s="90">
        <v>0.9</v>
      </c>
      <c r="O30" s="95">
        <v>243213</v>
      </c>
      <c r="P30" s="79">
        <f t="shared" si="1"/>
        <v>5.1394230769230766</v>
      </c>
    </row>
    <row r="31" spans="1:34" ht="15" thickBot="1">
      <c r="A31" s="80" t="s">
        <v>101</v>
      </c>
      <c r="B31" s="81">
        <v>1028</v>
      </c>
      <c r="C31" s="82">
        <v>12</v>
      </c>
      <c r="D31" s="83">
        <v>0</v>
      </c>
      <c r="E31" s="81">
        <v>1028</v>
      </c>
      <c r="F31" s="81">
        <v>5072</v>
      </c>
      <c r="G31" s="84">
        <v>78.66</v>
      </c>
      <c r="H31" s="85">
        <v>1386.26</v>
      </c>
      <c r="I31" s="96">
        <v>1.3485</v>
      </c>
      <c r="J31" s="82">
        <v>1</v>
      </c>
      <c r="K31" s="82">
        <v>332</v>
      </c>
      <c r="L31" s="82">
        <v>2.21</v>
      </c>
      <c r="M31" s="82">
        <v>696</v>
      </c>
      <c r="N31" s="82">
        <v>0.94</v>
      </c>
      <c r="O31" s="87">
        <v>243214</v>
      </c>
      <c r="P31" s="79">
        <f t="shared" si="1"/>
        <v>4.9423076923076925</v>
      </c>
    </row>
    <row r="32" spans="1:34" ht="15" thickBot="1">
      <c r="A32" s="88" t="s">
        <v>102</v>
      </c>
      <c r="B32" s="90">
        <v>969</v>
      </c>
      <c r="C32" s="90">
        <v>6</v>
      </c>
      <c r="D32" s="109">
        <v>1</v>
      </c>
      <c r="E32" s="90">
        <v>968</v>
      </c>
      <c r="F32" s="89">
        <v>4994</v>
      </c>
      <c r="G32" s="92">
        <v>77.45</v>
      </c>
      <c r="H32" s="93">
        <v>1301.3800000000001</v>
      </c>
      <c r="I32" s="94">
        <v>1.3444</v>
      </c>
      <c r="J32" s="90">
        <v>1</v>
      </c>
      <c r="K32" s="90">
        <v>333</v>
      </c>
      <c r="L32" s="90">
        <v>2.31</v>
      </c>
      <c r="M32" s="90">
        <v>635</v>
      </c>
      <c r="N32" s="90">
        <v>0.84</v>
      </c>
      <c r="O32" s="95">
        <v>243214</v>
      </c>
      <c r="P32" s="79">
        <f t="shared" si="1"/>
        <v>4.6586538461538458</v>
      </c>
    </row>
    <row r="33" spans="1:16" ht="15" thickBot="1">
      <c r="A33" s="80" t="s">
        <v>103</v>
      </c>
      <c r="B33" s="81">
        <v>1074</v>
      </c>
      <c r="C33" s="82">
        <v>1</v>
      </c>
      <c r="D33" s="108">
        <v>2</v>
      </c>
      <c r="E33" s="81">
        <v>1072</v>
      </c>
      <c r="F33" s="81">
        <v>5476</v>
      </c>
      <c r="G33" s="84">
        <v>87.76</v>
      </c>
      <c r="H33" s="85">
        <v>1456.1</v>
      </c>
      <c r="I33" s="96">
        <v>1.3583000000000001</v>
      </c>
      <c r="J33" s="82">
        <v>1</v>
      </c>
      <c r="K33" s="82">
        <v>373</v>
      </c>
      <c r="L33" s="82">
        <v>2.2599999999999998</v>
      </c>
      <c r="M33" s="82">
        <v>699</v>
      </c>
      <c r="N33" s="82">
        <v>0.88</v>
      </c>
      <c r="O33" s="87">
        <v>243224</v>
      </c>
      <c r="P33" s="79">
        <f t="shared" si="1"/>
        <v>5.1634615384615383</v>
      </c>
    </row>
    <row r="34" spans="1:16" ht="15.75" thickBot="1">
      <c r="A34" s="99" t="s">
        <v>87</v>
      </c>
      <c r="B34" s="100">
        <v>12927</v>
      </c>
      <c r="C34" s="101">
        <v>229</v>
      </c>
      <c r="D34" s="101">
        <v>25</v>
      </c>
      <c r="E34" s="100">
        <v>12902</v>
      </c>
      <c r="F34" s="100">
        <v>74177</v>
      </c>
      <c r="G34" s="101">
        <v>97.7</v>
      </c>
      <c r="H34" s="102">
        <v>16449.939999999999</v>
      </c>
      <c r="I34" s="101">
        <v>1.2749999999999999</v>
      </c>
      <c r="J34" s="99">
        <v>1</v>
      </c>
      <c r="K34" s="100">
        <v>3965</v>
      </c>
      <c r="L34" s="101">
        <v>2.33</v>
      </c>
      <c r="M34" s="100">
        <v>8937</v>
      </c>
      <c r="N34" s="101">
        <v>0.81</v>
      </c>
      <c r="O34" s="105"/>
      <c r="P34" s="79">
        <f t="shared" si="1"/>
        <v>62.14903846153846</v>
      </c>
    </row>
    <row r="35" spans="1:16" s="116" customFormat="1" ht="15">
      <c r="A35" s="111"/>
      <c r="B35" s="112"/>
      <c r="C35" s="113"/>
      <c r="D35" s="112"/>
      <c r="E35" s="113"/>
      <c r="F35" s="114"/>
      <c r="G35" s="113"/>
      <c r="H35" s="111"/>
      <c r="I35" s="112"/>
      <c r="J35" s="113"/>
      <c r="K35" s="112"/>
      <c r="L35" s="113"/>
      <c r="M35" s="115"/>
      <c r="N35" s="115"/>
      <c r="O35" s="115"/>
    </row>
    <row r="36" spans="1:16" ht="18">
      <c r="A36" s="104" t="s">
        <v>106</v>
      </c>
    </row>
    <row r="37" spans="1:16" ht="29.25" customHeight="1" thickBot="1">
      <c r="A37" s="106" t="s">
        <v>107</v>
      </c>
    </row>
    <row r="38" spans="1:16" ht="15.75" thickBot="1">
      <c r="A38" s="70" t="s">
        <v>71</v>
      </c>
      <c r="B38" s="70" t="s">
        <v>72</v>
      </c>
      <c r="C38" s="107" t="s">
        <v>73</v>
      </c>
      <c r="D38" s="107" t="s">
        <v>74</v>
      </c>
      <c r="E38" s="70" t="s">
        <v>72</v>
      </c>
      <c r="F38" s="70" t="s">
        <v>75</v>
      </c>
      <c r="G38" s="70" t="s">
        <v>76</v>
      </c>
      <c r="H38" s="107" t="s">
        <v>77</v>
      </c>
      <c r="I38" s="107"/>
      <c r="J38" s="107"/>
      <c r="K38" s="163" t="s">
        <v>78</v>
      </c>
      <c r="L38" s="164"/>
      <c r="M38" s="163" t="s">
        <v>79</v>
      </c>
      <c r="N38" s="164"/>
      <c r="O38" s="107" t="s">
        <v>80</v>
      </c>
      <c r="P38" s="66" t="s">
        <v>81</v>
      </c>
    </row>
    <row r="39" spans="1:16" ht="16.5" thickTop="1" thickBot="1">
      <c r="A39" s="70" t="s">
        <v>82</v>
      </c>
      <c r="B39" s="70" t="s">
        <v>83</v>
      </c>
      <c r="C39" s="70" t="s">
        <v>84</v>
      </c>
      <c r="D39" s="70" t="s">
        <v>85</v>
      </c>
      <c r="E39" s="70" t="s">
        <v>86</v>
      </c>
      <c r="F39" s="70" t="s">
        <v>87</v>
      </c>
      <c r="G39" s="70" t="s">
        <v>40</v>
      </c>
      <c r="H39" s="70" t="s">
        <v>88</v>
      </c>
      <c r="I39" s="70" t="s">
        <v>89</v>
      </c>
      <c r="J39" s="70" t="s">
        <v>90</v>
      </c>
      <c r="K39" s="70" t="s">
        <v>72</v>
      </c>
      <c r="L39" s="70" t="s">
        <v>89</v>
      </c>
      <c r="M39" s="70" t="s">
        <v>72</v>
      </c>
      <c r="N39" s="70" t="s">
        <v>89</v>
      </c>
      <c r="O39" s="70" t="s">
        <v>91</v>
      </c>
      <c r="P39">
        <v>30</v>
      </c>
    </row>
    <row r="40" spans="1:16" ht="15.75" thickTop="1" thickBot="1">
      <c r="A40" s="88" t="s">
        <v>92</v>
      </c>
      <c r="B40" s="90">
        <v>293</v>
      </c>
      <c r="C40" s="90">
        <v>16</v>
      </c>
      <c r="D40" s="91">
        <v>0</v>
      </c>
      <c r="E40" s="90">
        <v>293</v>
      </c>
      <c r="F40" s="89">
        <v>3179</v>
      </c>
      <c r="G40" s="92">
        <v>341.83</v>
      </c>
      <c r="H40" s="90">
        <v>273.95999999999998</v>
      </c>
      <c r="I40" s="94">
        <v>0.93500000000000005</v>
      </c>
      <c r="J40" s="90">
        <v>0.6</v>
      </c>
      <c r="K40" s="90">
        <v>1</v>
      </c>
      <c r="L40" s="90">
        <v>0.56000000000000005</v>
      </c>
      <c r="M40" s="90">
        <v>292</v>
      </c>
      <c r="N40" s="90">
        <v>0.94</v>
      </c>
      <c r="O40" s="95">
        <v>242960</v>
      </c>
      <c r="P40" s="79">
        <f>+B40/$P$39</f>
        <v>9.7666666666666675</v>
      </c>
    </row>
    <row r="41" spans="1:16" ht="15" thickBot="1">
      <c r="A41" s="80" t="s">
        <v>93</v>
      </c>
      <c r="B41" s="82">
        <v>194</v>
      </c>
      <c r="C41" s="82">
        <v>5</v>
      </c>
      <c r="D41" s="108">
        <v>8</v>
      </c>
      <c r="E41" s="82">
        <v>186</v>
      </c>
      <c r="F41" s="81">
        <v>1206</v>
      </c>
      <c r="G41" s="84">
        <v>134</v>
      </c>
      <c r="H41" s="82">
        <v>158.29</v>
      </c>
      <c r="I41" s="96">
        <v>0.85099999999999998</v>
      </c>
      <c r="J41" s="82">
        <v>0.6</v>
      </c>
      <c r="K41" s="82">
        <v>4</v>
      </c>
      <c r="L41" s="82">
        <v>0.98</v>
      </c>
      <c r="M41" s="82">
        <v>182</v>
      </c>
      <c r="N41" s="82">
        <v>0.85</v>
      </c>
      <c r="O41" s="87">
        <v>242960</v>
      </c>
      <c r="P41" s="79">
        <f t="shared" ref="P41:P52" si="2">+B41/$P$39</f>
        <v>6.4666666666666668</v>
      </c>
    </row>
    <row r="42" spans="1:16" ht="15" thickBot="1">
      <c r="A42" s="88" t="s">
        <v>94</v>
      </c>
      <c r="B42" s="90">
        <v>189</v>
      </c>
      <c r="C42" s="90">
        <v>5</v>
      </c>
      <c r="D42" s="109">
        <v>6</v>
      </c>
      <c r="E42" s="90">
        <v>183</v>
      </c>
      <c r="F42" s="89">
        <v>1656</v>
      </c>
      <c r="G42" s="92">
        <v>178.06</v>
      </c>
      <c r="H42" s="90">
        <v>147.03</v>
      </c>
      <c r="I42" s="94">
        <v>0.8034</v>
      </c>
      <c r="J42" s="90">
        <v>0.6</v>
      </c>
      <c r="K42" s="90">
        <v>5</v>
      </c>
      <c r="L42" s="90">
        <v>0.81</v>
      </c>
      <c r="M42" s="90">
        <v>178</v>
      </c>
      <c r="N42" s="90">
        <v>0.8</v>
      </c>
      <c r="O42" s="95">
        <v>242960</v>
      </c>
      <c r="P42" s="79">
        <f t="shared" si="2"/>
        <v>6.3</v>
      </c>
    </row>
    <row r="43" spans="1:16" ht="15" thickBot="1">
      <c r="A43" s="80" t="s">
        <v>95</v>
      </c>
      <c r="B43" s="82">
        <v>200</v>
      </c>
      <c r="C43" s="82">
        <v>6</v>
      </c>
      <c r="D43" s="108">
        <v>8</v>
      </c>
      <c r="E43" s="82">
        <v>192</v>
      </c>
      <c r="F43" s="81">
        <v>1095</v>
      </c>
      <c r="G43" s="84">
        <v>117.74</v>
      </c>
      <c r="H43" s="82">
        <v>143.74</v>
      </c>
      <c r="I43" s="96">
        <v>0.74870000000000003</v>
      </c>
      <c r="J43" s="82">
        <v>0.6</v>
      </c>
      <c r="K43" s="82">
        <v>0</v>
      </c>
      <c r="L43" s="82">
        <v>0</v>
      </c>
      <c r="M43" s="82">
        <v>192</v>
      </c>
      <c r="N43" s="82">
        <v>0.75</v>
      </c>
      <c r="O43" s="87">
        <v>242960</v>
      </c>
      <c r="P43" s="79">
        <f t="shared" si="2"/>
        <v>6.666666666666667</v>
      </c>
    </row>
    <row r="44" spans="1:16" ht="15" thickBot="1">
      <c r="A44" s="88" t="s">
        <v>96</v>
      </c>
      <c r="B44" s="90">
        <v>376</v>
      </c>
      <c r="C44" s="90">
        <v>31</v>
      </c>
      <c r="D44" s="109">
        <v>22</v>
      </c>
      <c r="E44" s="90">
        <v>354</v>
      </c>
      <c r="F44" s="89">
        <v>2737</v>
      </c>
      <c r="G44" s="92">
        <v>325.83</v>
      </c>
      <c r="H44" s="90">
        <v>245.69</v>
      </c>
      <c r="I44" s="94">
        <v>0.69399999999999995</v>
      </c>
      <c r="J44" s="90">
        <v>0.6</v>
      </c>
      <c r="K44" s="90">
        <v>1</v>
      </c>
      <c r="L44" s="90">
        <v>0.62</v>
      </c>
      <c r="M44" s="90">
        <v>353</v>
      </c>
      <c r="N44" s="90">
        <v>0.69</v>
      </c>
      <c r="O44" s="95">
        <v>243059</v>
      </c>
      <c r="P44" s="79">
        <f t="shared" si="2"/>
        <v>12.533333333333333</v>
      </c>
    </row>
    <row r="45" spans="1:16" ht="15" thickBot="1">
      <c r="A45" s="80" t="s">
        <v>97</v>
      </c>
      <c r="B45" s="82">
        <v>969</v>
      </c>
      <c r="C45" s="82">
        <v>161</v>
      </c>
      <c r="D45" s="108">
        <v>35</v>
      </c>
      <c r="E45" s="82">
        <v>934</v>
      </c>
      <c r="F45" s="81">
        <v>9871</v>
      </c>
      <c r="G45" s="117">
        <v>1061.4000000000001</v>
      </c>
      <c r="H45" s="82">
        <v>599.28</v>
      </c>
      <c r="I45" s="96">
        <v>0.64159999999999995</v>
      </c>
      <c r="J45" s="82">
        <v>0.6</v>
      </c>
      <c r="K45" s="82">
        <v>2</v>
      </c>
      <c r="L45" s="82">
        <v>2.88</v>
      </c>
      <c r="M45" s="82">
        <v>932</v>
      </c>
      <c r="N45" s="82">
        <v>0.64</v>
      </c>
      <c r="O45" s="87">
        <v>243059</v>
      </c>
      <c r="P45" s="79">
        <f t="shared" si="2"/>
        <v>32.299999999999997</v>
      </c>
    </row>
    <row r="46" spans="1:16" ht="15" thickBot="1">
      <c r="A46" s="88" t="s">
        <v>98</v>
      </c>
      <c r="B46" s="90">
        <v>434</v>
      </c>
      <c r="C46" s="90">
        <v>68</v>
      </c>
      <c r="D46" s="109">
        <v>23</v>
      </c>
      <c r="E46" s="90">
        <v>411</v>
      </c>
      <c r="F46" s="89">
        <v>3274</v>
      </c>
      <c r="G46" s="92">
        <v>363.78</v>
      </c>
      <c r="H46" s="90">
        <v>289.47000000000003</v>
      </c>
      <c r="I46" s="94">
        <v>0.70430000000000004</v>
      </c>
      <c r="J46" s="90">
        <v>0.6</v>
      </c>
      <c r="K46" s="90">
        <v>9</v>
      </c>
      <c r="L46" s="90">
        <v>2.41</v>
      </c>
      <c r="M46" s="90">
        <v>402</v>
      </c>
      <c r="N46" s="90">
        <v>0.67</v>
      </c>
      <c r="O46" s="95">
        <v>243059</v>
      </c>
      <c r="P46" s="79">
        <f t="shared" si="2"/>
        <v>14.466666666666667</v>
      </c>
    </row>
    <row r="47" spans="1:16" ht="15" thickBot="1">
      <c r="A47" s="80" t="s">
        <v>99</v>
      </c>
      <c r="B47" s="82">
        <v>124</v>
      </c>
      <c r="C47" s="82">
        <v>3</v>
      </c>
      <c r="D47" s="108">
        <v>5</v>
      </c>
      <c r="E47" s="82">
        <v>119</v>
      </c>
      <c r="F47" s="82">
        <v>653</v>
      </c>
      <c r="G47" s="84">
        <v>70.22</v>
      </c>
      <c r="H47" s="82">
        <v>99.79</v>
      </c>
      <c r="I47" s="96">
        <v>0.83860000000000001</v>
      </c>
      <c r="J47" s="82">
        <v>0.6</v>
      </c>
      <c r="K47" s="82">
        <v>3</v>
      </c>
      <c r="L47" s="82">
        <v>1.4</v>
      </c>
      <c r="M47" s="82">
        <v>116</v>
      </c>
      <c r="N47" s="82">
        <v>0.82</v>
      </c>
      <c r="O47" s="87">
        <v>243059</v>
      </c>
      <c r="P47" s="79">
        <f t="shared" si="2"/>
        <v>4.1333333333333337</v>
      </c>
    </row>
    <row r="48" spans="1:16" ht="15" thickBot="1">
      <c r="A48" s="88" t="s">
        <v>100</v>
      </c>
      <c r="B48" s="90">
        <v>181</v>
      </c>
      <c r="C48" s="90">
        <v>3</v>
      </c>
      <c r="D48" s="109">
        <v>4</v>
      </c>
      <c r="E48" s="90">
        <v>177</v>
      </c>
      <c r="F48" s="90">
        <v>635</v>
      </c>
      <c r="G48" s="92">
        <v>70.56</v>
      </c>
      <c r="H48" s="90">
        <v>147.55000000000001</v>
      </c>
      <c r="I48" s="94">
        <v>0.83360000000000001</v>
      </c>
      <c r="J48" s="90">
        <v>0.6</v>
      </c>
      <c r="K48" s="90">
        <v>1</v>
      </c>
      <c r="L48" s="90">
        <v>1.78</v>
      </c>
      <c r="M48" s="90">
        <v>176</v>
      </c>
      <c r="N48" s="90">
        <v>0.83</v>
      </c>
      <c r="O48" s="95">
        <v>243102</v>
      </c>
      <c r="P48" s="79">
        <f t="shared" si="2"/>
        <v>6.0333333333333332</v>
      </c>
    </row>
    <row r="49" spans="1:16" ht="15" thickBot="1">
      <c r="A49" s="80" t="s">
        <v>101</v>
      </c>
      <c r="B49" s="82">
        <v>166</v>
      </c>
      <c r="C49" s="82">
        <v>0</v>
      </c>
      <c r="D49" s="108">
        <v>23</v>
      </c>
      <c r="E49" s="82">
        <v>143</v>
      </c>
      <c r="F49" s="82">
        <v>901</v>
      </c>
      <c r="G49" s="84">
        <v>96.88</v>
      </c>
      <c r="H49" s="82">
        <v>124.68</v>
      </c>
      <c r="I49" s="96">
        <v>0.87190000000000001</v>
      </c>
      <c r="J49" s="82">
        <v>0.6</v>
      </c>
      <c r="K49" s="82">
        <v>2</v>
      </c>
      <c r="L49" s="82">
        <v>3.59</v>
      </c>
      <c r="M49" s="82">
        <v>141</v>
      </c>
      <c r="N49" s="82">
        <v>0.83</v>
      </c>
      <c r="O49" s="87">
        <v>243129</v>
      </c>
      <c r="P49" s="79">
        <f t="shared" si="2"/>
        <v>5.5333333333333332</v>
      </c>
    </row>
    <row r="50" spans="1:16" ht="15" thickBot="1">
      <c r="A50" s="88" t="s">
        <v>102</v>
      </c>
      <c r="B50" s="90">
        <v>195</v>
      </c>
      <c r="C50" s="90">
        <v>0</v>
      </c>
      <c r="D50" s="109">
        <v>2</v>
      </c>
      <c r="E50" s="90">
        <v>193</v>
      </c>
      <c r="F50" s="90">
        <v>803</v>
      </c>
      <c r="G50" s="92">
        <v>86.34</v>
      </c>
      <c r="H50" s="90">
        <v>164.3</v>
      </c>
      <c r="I50" s="94">
        <v>0.85129999999999995</v>
      </c>
      <c r="J50" s="90">
        <v>0.6</v>
      </c>
      <c r="K50" s="90">
        <v>1</v>
      </c>
      <c r="L50" s="90">
        <v>3.75</v>
      </c>
      <c r="M50" s="90">
        <v>192</v>
      </c>
      <c r="N50" s="90">
        <v>0.84</v>
      </c>
      <c r="O50" s="95">
        <v>243180</v>
      </c>
      <c r="P50" s="79">
        <f t="shared" si="2"/>
        <v>6.5</v>
      </c>
    </row>
    <row r="51" spans="1:16" ht="15" thickBot="1">
      <c r="A51" s="71" t="s">
        <v>103</v>
      </c>
      <c r="B51" s="73">
        <v>144</v>
      </c>
      <c r="C51" s="73">
        <v>1</v>
      </c>
      <c r="D51" s="110">
        <v>1</v>
      </c>
      <c r="E51" s="73">
        <v>143</v>
      </c>
      <c r="F51" s="73">
        <v>644</v>
      </c>
      <c r="G51" s="75">
        <v>71.56</v>
      </c>
      <c r="H51" s="73">
        <v>121.63</v>
      </c>
      <c r="I51" s="98">
        <v>0.85060000000000002</v>
      </c>
      <c r="J51" s="73">
        <v>0.6</v>
      </c>
      <c r="K51" s="73">
        <v>1</v>
      </c>
      <c r="L51" s="73">
        <v>5.29</v>
      </c>
      <c r="M51" s="73">
        <v>142</v>
      </c>
      <c r="N51" s="73">
        <v>0.82</v>
      </c>
      <c r="O51" s="78">
        <v>243189</v>
      </c>
      <c r="P51" s="79">
        <f t="shared" si="2"/>
        <v>4.8</v>
      </c>
    </row>
    <row r="52" spans="1:16" ht="15.75" thickBot="1">
      <c r="A52" s="99" t="s">
        <v>87</v>
      </c>
      <c r="B52" s="100">
        <v>3465</v>
      </c>
      <c r="C52" s="101">
        <v>299</v>
      </c>
      <c r="D52" s="101">
        <v>137</v>
      </c>
      <c r="E52" s="100">
        <v>3328</v>
      </c>
      <c r="F52" s="100">
        <v>26654</v>
      </c>
      <c r="G52" s="101">
        <v>243.42</v>
      </c>
      <c r="H52" s="102">
        <v>2515.42</v>
      </c>
      <c r="I52" s="101">
        <v>0.75580000000000003</v>
      </c>
      <c r="J52" s="99">
        <v>0.6</v>
      </c>
      <c r="K52" s="101">
        <v>30</v>
      </c>
      <c r="L52" s="101">
        <v>1.96</v>
      </c>
      <c r="M52" s="100">
        <v>3298</v>
      </c>
      <c r="N52" s="101">
        <v>0.74</v>
      </c>
      <c r="O52" s="105"/>
      <c r="P52" s="79">
        <f t="shared" si="2"/>
        <v>115.5</v>
      </c>
    </row>
    <row r="53" spans="1:16" s="116" customFormat="1" ht="15">
      <c r="A53" s="111"/>
      <c r="B53" s="113"/>
      <c r="C53" s="113"/>
      <c r="D53" s="112"/>
      <c r="E53" s="113"/>
      <c r="F53" s="113"/>
      <c r="G53" s="113"/>
      <c r="H53" s="111"/>
      <c r="I53" s="113"/>
      <c r="J53" s="113"/>
      <c r="K53" s="113"/>
      <c r="L53" s="113"/>
      <c r="M53" s="115"/>
      <c r="N53" s="115"/>
      <c r="O53" s="115"/>
    </row>
    <row r="54" spans="1:16" ht="36">
      <c r="A54" s="104" t="s">
        <v>108</v>
      </c>
    </row>
    <row r="55" spans="1:16" ht="26.25" customHeight="1" thickBot="1">
      <c r="A55" s="106" t="s">
        <v>109</v>
      </c>
    </row>
    <row r="56" spans="1:16" ht="15.75" thickBot="1">
      <c r="A56" s="70" t="s">
        <v>71</v>
      </c>
      <c r="B56" s="70" t="s">
        <v>72</v>
      </c>
      <c r="C56" s="107" t="s">
        <v>73</v>
      </c>
      <c r="D56" s="107" t="s">
        <v>74</v>
      </c>
      <c r="E56" s="70" t="s">
        <v>72</v>
      </c>
      <c r="F56" s="70" t="s">
        <v>75</v>
      </c>
      <c r="G56" s="70" t="s">
        <v>76</v>
      </c>
      <c r="H56" s="107" t="s">
        <v>77</v>
      </c>
      <c r="I56" s="107"/>
      <c r="J56" s="107"/>
      <c r="K56" s="163" t="s">
        <v>78</v>
      </c>
      <c r="L56" s="164"/>
      <c r="M56" s="163" t="s">
        <v>79</v>
      </c>
      <c r="N56" s="164"/>
      <c r="O56" s="107" t="s">
        <v>80</v>
      </c>
      <c r="P56" s="66" t="s">
        <v>81</v>
      </c>
    </row>
    <row r="57" spans="1:16" ht="16.5" thickTop="1" thickBot="1">
      <c r="A57" s="70" t="s">
        <v>82</v>
      </c>
      <c r="B57" s="70" t="s">
        <v>83</v>
      </c>
      <c r="C57" s="70" t="s">
        <v>84</v>
      </c>
      <c r="D57" s="70" t="s">
        <v>85</v>
      </c>
      <c r="E57" s="70" t="s">
        <v>86</v>
      </c>
      <c r="F57" s="70" t="s">
        <v>87</v>
      </c>
      <c r="G57" s="70" t="s">
        <v>40</v>
      </c>
      <c r="H57" s="70" t="s">
        <v>88</v>
      </c>
      <c r="I57" s="70" t="s">
        <v>89</v>
      </c>
      <c r="J57" s="70" t="s">
        <v>90</v>
      </c>
      <c r="K57" s="70" t="s">
        <v>72</v>
      </c>
      <c r="L57" s="70" t="s">
        <v>89</v>
      </c>
      <c r="M57" s="70" t="s">
        <v>72</v>
      </c>
      <c r="N57" s="70" t="s">
        <v>89</v>
      </c>
      <c r="O57" s="70" t="s">
        <v>91</v>
      </c>
      <c r="P57">
        <v>60</v>
      </c>
    </row>
    <row r="58" spans="1:16" ht="15.75" thickTop="1" thickBot="1">
      <c r="A58" s="88" t="s">
        <v>92</v>
      </c>
      <c r="B58" s="90">
        <v>551</v>
      </c>
      <c r="C58" s="90">
        <v>269</v>
      </c>
      <c r="D58" s="91">
        <v>0</v>
      </c>
      <c r="E58" s="90">
        <v>551</v>
      </c>
      <c r="F58" s="89">
        <v>5575</v>
      </c>
      <c r="G58" s="92">
        <v>299.73</v>
      </c>
      <c r="H58" s="90">
        <v>372.4</v>
      </c>
      <c r="I58" s="94">
        <v>0.67589999999999995</v>
      </c>
      <c r="J58" s="90">
        <v>0.6</v>
      </c>
      <c r="K58" s="90">
        <v>0</v>
      </c>
      <c r="L58" s="90">
        <v>0</v>
      </c>
      <c r="M58" s="90">
        <v>551</v>
      </c>
      <c r="N58" s="90">
        <v>0.68</v>
      </c>
      <c r="O58" s="95">
        <v>242953</v>
      </c>
      <c r="P58" s="79">
        <f>+B58/$P$57</f>
        <v>9.1833333333333336</v>
      </c>
    </row>
    <row r="59" spans="1:16" ht="15" thickBot="1">
      <c r="A59" s="80" t="s">
        <v>93</v>
      </c>
      <c r="B59" s="82">
        <v>310</v>
      </c>
      <c r="C59" s="82">
        <v>68</v>
      </c>
      <c r="D59" s="108">
        <v>1</v>
      </c>
      <c r="E59" s="82">
        <v>309</v>
      </c>
      <c r="F59" s="81">
        <v>2145</v>
      </c>
      <c r="G59" s="84">
        <v>119.17</v>
      </c>
      <c r="H59" s="82">
        <v>201.58</v>
      </c>
      <c r="I59" s="96">
        <v>0.65239999999999998</v>
      </c>
      <c r="J59" s="82">
        <v>0.6</v>
      </c>
      <c r="K59" s="82">
        <v>0</v>
      </c>
      <c r="L59" s="82">
        <v>0</v>
      </c>
      <c r="M59" s="82">
        <v>309</v>
      </c>
      <c r="N59" s="82">
        <v>0.65</v>
      </c>
      <c r="O59" s="87">
        <v>242953</v>
      </c>
      <c r="P59" s="79">
        <f t="shared" ref="P59:P70" si="3">+B59/$P$57</f>
        <v>5.166666666666667</v>
      </c>
    </row>
    <row r="60" spans="1:16" ht="15" thickBot="1">
      <c r="A60" s="88" t="s">
        <v>94</v>
      </c>
      <c r="B60" s="90">
        <v>220</v>
      </c>
      <c r="C60" s="90">
        <v>22</v>
      </c>
      <c r="D60" s="91">
        <v>0</v>
      </c>
      <c r="E60" s="90">
        <v>220</v>
      </c>
      <c r="F60" s="89">
        <v>1174</v>
      </c>
      <c r="G60" s="92">
        <v>63.12</v>
      </c>
      <c r="H60" s="90">
        <v>150.86000000000001</v>
      </c>
      <c r="I60" s="94">
        <v>0.68569999999999998</v>
      </c>
      <c r="J60" s="90">
        <v>0.6</v>
      </c>
      <c r="K60" s="90">
        <v>1</v>
      </c>
      <c r="L60" s="90">
        <v>0.56000000000000005</v>
      </c>
      <c r="M60" s="90">
        <v>219</v>
      </c>
      <c r="N60" s="90">
        <v>0.69</v>
      </c>
      <c r="O60" s="95">
        <v>242953</v>
      </c>
      <c r="P60" s="79">
        <f t="shared" si="3"/>
        <v>3.6666666666666665</v>
      </c>
    </row>
    <row r="61" spans="1:16" ht="15" thickBot="1">
      <c r="A61" s="80" t="s">
        <v>95</v>
      </c>
      <c r="B61" s="82">
        <v>217</v>
      </c>
      <c r="C61" s="82">
        <v>8</v>
      </c>
      <c r="D61" s="83">
        <v>0</v>
      </c>
      <c r="E61" s="82">
        <v>217</v>
      </c>
      <c r="F61" s="81">
        <v>1008</v>
      </c>
      <c r="G61" s="84">
        <v>54.19</v>
      </c>
      <c r="H61" s="82">
        <v>145.24</v>
      </c>
      <c r="I61" s="96">
        <v>0.66930000000000001</v>
      </c>
      <c r="J61" s="82">
        <v>0.6</v>
      </c>
      <c r="K61" s="82">
        <v>1</v>
      </c>
      <c r="L61" s="82">
        <v>0.62</v>
      </c>
      <c r="M61" s="82">
        <v>216</v>
      </c>
      <c r="N61" s="82">
        <v>0.67</v>
      </c>
      <c r="O61" s="87">
        <v>242950</v>
      </c>
      <c r="P61" s="79">
        <f t="shared" si="3"/>
        <v>3.6166666666666667</v>
      </c>
    </row>
    <row r="62" spans="1:16" ht="15" thickBot="1">
      <c r="A62" s="88" t="s">
        <v>96</v>
      </c>
      <c r="B62" s="90">
        <v>380</v>
      </c>
      <c r="C62" s="90">
        <v>165</v>
      </c>
      <c r="D62" s="91">
        <v>0</v>
      </c>
      <c r="E62" s="90">
        <v>380</v>
      </c>
      <c r="F62" s="89">
        <v>2265</v>
      </c>
      <c r="G62" s="92">
        <v>134.82</v>
      </c>
      <c r="H62" s="90">
        <v>245.83</v>
      </c>
      <c r="I62" s="94">
        <v>0.64690000000000003</v>
      </c>
      <c r="J62" s="90">
        <v>0.6</v>
      </c>
      <c r="K62" s="90">
        <v>2</v>
      </c>
      <c r="L62" s="90">
        <v>0.56000000000000005</v>
      </c>
      <c r="M62" s="90">
        <v>378</v>
      </c>
      <c r="N62" s="90">
        <v>0.65</v>
      </c>
      <c r="O62" s="95">
        <v>242980</v>
      </c>
      <c r="P62" s="79">
        <f t="shared" si="3"/>
        <v>6.333333333333333</v>
      </c>
    </row>
    <row r="63" spans="1:16" ht="15" thickBot="1">
      <c r="A63" s="80" t="s">
        <v>97</v>
      </c>
      <c r="B63" s="81">
        <v>1619</v>
      </c>
      <c r="C63" s="81">
        <v>1211</v>
      </c>
      <c r="D63" s="83">
        <v>0</v>
      </c>
      <c r="E63" s="81">
        <v>1619</v>
      </c>
      <c r="F63" s="81">
        <v>13037</v>
      </c>
      <c r="G63" s="84">
        <v>700.91</v>
      </c>
      <c r="H63" s="82">
        <v>966.72</v>
      </c>
      <c r="I63" s="86">
        <v>0.59709999999999996</v>
      </c>
      <c r="J63" s="82">
        <v>0.6</v>
      </c>
      <c r="K63" s="82">
        <v>2</v>
      </c>
      <c r="L63" s="82">
        <v>0.56000000000000005</v>
      </c>
      <c r="M63" s="81">
        <v>1617</v>
      </c>
      <c r="N63" s="82">
        <v>0.6</v>
      </c>
      <c r="O63" s="87">
        <v>243043</v>
      </c>
      <c r="P63" s="79">
        <f t="shared" si="3"/>
        <v>26.983333333333334</v>
      </c>
    </row>
    <row r="64" spans="1:16" ht="15" thickBot="1">
      <c r="A64" s="88" t="s">
        <v>98</v>
      </c>
      <c r="B64" s="89">
        <v>2650</v>
      </c>
      <c r="C64" s="89">
        <v>1979</v>
      </c>
      <c r="D64" s="91">
        <v>0</v>
      </c>
      <c r="E64" s="89">
        <v>2650</v>
      </c>
      <c r="F64" s="89">
        <v>22666</v>
      </c>
      <c r="G64" s="118">
        <v>1259.22</v>
      </c>
      <c r="H64" s="93">
        <v>1582.98</v>
      </c>
      <c r="I64" s="97">
        <v>0.59740000000000004</v>
      </c>
      <c r="J64" s="90">
        <v>0.6</v>
      </c>
      <c r="K64" s="90">
        <v>1</v>
      </c>
      <c r="L64" s="90">
        <v>1.78</v>
      </c>
      <c r="M64" s="89">
        <v>2649</v>
      </c>
      <c r="N64" s="90">
        <v>0.6</v>
      </c>
      <c r="O64" s="95">
        <v>243186</v>
      </c>
      <c r="P64" s="79">
        <f t="shared" si="3"/>
        <v>44.166666666666664</v>
      </c>
    </row>
    <row r="65" spans="1:16" ht="15" thickBot="1">
      <c r="A65" s="80" t="s">
        <v>99</v>
      </c>
      <c r="B65" s="81">
        <v>1326</v>
      </c>
      <c r="C65" s="82">
        <v>984</v>
      </c>
      <c r="D65" s="83">
        <v>0</v>
      </c>
      <c r="E65" s="81">
        <v>1326</v>
      </c>
      <c r="F65" s="81">
        <v>11076</v>
      </c>
      <c r="G65" s="84">
        <v>595.48</v>
      </c>
      <c r="H65" s="82">
        <v>817.68</v>
      </c>
      <c r="I65" s="96">
        <v>0.61660000000000004</v>
      </c>
      <c r="J65" s="82">
        <v>0.6</v>
      </c>
      <c r="K65" s="82">
        <v>0</v>
      </c>
      <c r="L65" s="82">
        <v>0</v>
      </c>
      <c r="M65" s="81">
        <v>1326</v>
      </c>
      <c r="N65" s="82">
        <v>0.62</v>
      </c>
      <c r="O65" s="87">
        <v>243220</v>
      </c>
      <c r="P65" s="79">
        <f t="shared" si="3"/>
        <v>22.1</v>
      </c>
    </row>
    <row r="66" spans="1:16" ht="15" thickBot="1">
      <c r="A66" s="88" t="s">
        <v>100</v>
      </c>
      <c r="B66" s="90">
        <v>415</v>
      </c>
      <c r="C66" s="90">
        <v>184</v>
      </c>
      <c r="D66" s="91">
        <v>0</v>
      </c>
      <c r="E66" s="90">
        <v>415</v>
      </c>
      <c r="F66" s="89">
        <v>2913</v>
      </c>
      <c r="G66" s="92">
        <v>161.83000000000001</v>
      </c>
      <c r="H66" s="90">
        <v>284.88</v>
      </c>
      <c r="I66" s="94">
        <v>0.6865</v>
      </c>
      <c r="J66" s="90">
        <v>0.6</v>
      </c>
      <c r="K66" s="90">
        <v>1</v>
      </c>
      <c r="L66" s="90">
        <v>0.56000000000000005</v>
      </c>
      <c r="M66" s="90">
        <v>414</v>
      </c>
      <c r="N66" s="90">
        <v>0.69</v>
      </c>
      <c r="O66" s="95">
        <v>243245</v>
      </c>
      <c r="P66" s="79">
        <f t="shared" si="3"/>
        <v>6.916666666666667</v>
      </c>
    </row>
    <row r="67" spans="1:16" ht="15" thickBot="1">
      <c r="A67" s="80" t="s">
        <v>101</v>
      </c>
      <c r="B67" s="82">
        <v>190</v>
      </c>
      <c r="C67" s="82">
        <v>5</v>
      </c>
      <c r="D67" s="83">
        <v>0</v>
      </c>
      <c r="E67" s="82">
        <v>190</v>
      </c>
      <c r="F67" s="82">
        <v>782</v>
      </c>
      <c r="G67" s="84">
        <v>42.04</v>
      </c>
      <c r="H67" s="82">
        <v>159.22</v>
      </c>
      <c r="I67" s="96">
        <v>0.83799999999999997</v>
      </c>
      <c r="J67" s="82">
        <v>0.6</v>
      </c>
      <c r="K67" s="82">
        <v>1</v>
      </c>
      <c r="L67" s="82">
        <v>0.56000000000000005</v>
      </c>
      <c r="M67" s="82">
        <v>189</v>
      </c>
      <c r="N67" s="82">
        <v>0.84</v>
      </c>
      <c r="O67" s="87">
        <v>243125</v>
      </c>
      <c r="P67" s="79">
        <f t="shared" si="3"/>
        <v>3.1666666666666665</v>
      </c>
    </row>
    <row r="68" spans="1:16" ht="15" thickBot="1">
      <c r="A68" s="88" t="s">
        <v>102</v>
      </c>
      <c r="B68" s="90">
        <v>217</v>
      </c>
      <c r="C68" s="90">
        <v>9</v>
      </c>
      <c r="D68" s="91">
        <v>0</v>
      </c>
      <c r="E68" s="90">
        <v>217</v>
      </c>
      <c r="F68" s="90">
        <v>861</v>
      </c>
      <c r="G68" s="92">
        <v>46.29</v>
      </c>
      <c r="H68" s="90">
        <v>148.9</v>
      </c>
      <c r="I68" s="94">
        <v>0.68620000000000003</v>
      </c>
      <c r="J68" s="90">
        <v>0.6</v>
      </c>
      <c r="K68" s="90">
        <v>1</v>
      </c>
      <c r="L68" s="90">
        <v>0.62</v>
      </c>
      <c r="M68" s="90">
        <v>216</v>
      </c>
      <c r="N68" s="90">
        <v>0.69</v>
      </c>
      <c r="O68" s="95">
        <v>243140</v>
      </c>
      <c r="P68" s="79">
        <f t="shared" si="3"/>
        <v>3.6166666666666667</v>
      </c>
    </row>
    <row r="69" spans="1:16" ht="15" thickBot="1">
      <c r="A69" s="80" t="s">
        <v>103</v>
      </c>
      <c r="B69" s="82">
        <v>212</v>
      </c>
      <c r="C69" s="82">
        <v>0</v>
      </c>
      <c r="D69" s="83">
        <v>0</v>
      </c>
      <c r="E69" s="82">
        <v>212</v>
      </c>
      <c r="F69" s="82">
        <v>741</v>
      </c>
      <c r="G69" s="84">
        <v>41.17</v>
      </c>
      <c r="H69" s="82">
        <v>150.01</v>
      </c>
      <c r="I69" s="96">
        <v>0.70760000000000001</v>
      </c>
      <c r="J69" s="82">
        <v>0.6</v>
      </c>
      <c r="K69" s="82">
        <v>0</v>
      </c>
      <c r="L69" s="82">
        <v>0</v>
      </c>
      <c r="M69" s="82">
        <v>212</v>
      </c>
      <c r="N69" s="82">
        <v>0.71</v>
      </c>
      <c r="O69" s="87">
        <v>243186</v>
      </c>
      <c r="P69" s="79">
        <f>+B69/$P$57</f>
        <v>3.5333333333333332</v>
      </c>
    </row>
    <row r="70" spans="1:16" ht="15.75" thickBot="1">
      <c r="A70" s="119" t="s">
        <v>87</v>
      </c>
      <c r="B70" s="120">
        <v>8307</v>
      </c>
      <c r="C70" s="120">
        <v>4904</v>
      </c>
      <c r="D70" s="121">
        <v>1</v>
      </c>
      <c r="E70" s="120">
        <v>8306</v>
      </c>
      <c r="F70" s="120">
        <v>64243</v>
      </c>
      <c r="G70" s="121">
        <v>293.35000000000002</v>
      </c>
      <c r="H70" s="122">
        <v>5226.3</v>
      </c>
      <c r="I70" s="121">
        <v>0.62919999999999998</v>
      </c>
      <c r="J70" s="119">
        <v>0.6</v>
      </c>
      <c r="K70" s="121">
        <v>10</v>
      </c>
      <c r="L70" s="121">
        <v>0.7</v>
      </c>
      <c r="M70" s="120">
        <v>8296</v>
      </c>
      <c r="N70" s="121">
        <v>0.63</v>
      </c>
      <c r="O70" s="105"/>
      <c r="P70" s="79">
        <f t="shared" si="3"/>
        <v>138.44999999999999</v>
      </c>
    </row>
    <row r="72" spans="1:16" ht="18">
      <c r="A72" s="104" t="s">
        <v>110</v>
      </c>
    </row>
    <row r="73" spans="1:16" ht="33" customHeight="1" thickBot="1">
      <c r="A73" s="106" t="s">
        <v>111</v>
      </c>
    </row>
    <row r="74" spans="1:16" ht="15.75" thickBot="1">
      <c r="A74" s="70" t="s">
        <v>71</v>
      </c>
      <c r="B74" s="70" t="s">
        <v>72</v>
      </c>
      <c r="C74" s="107" t="s">
        <v>73</v>
      </c>
      <c r="D74" s="107" t="s">
        <v>74</v>
      </c>
      <c r="E74" s="70" t="s">
        <v>72</v>
      </c>
      <c r="F74" s="70" t="s">
        <v>75</v>
      </c>
      <c r="G74" s="70" t="s">
        <v>76</v>
      </c>
      <c r="H74" s="107" t="s">
        <v>77</v>
      </c>
      <c r="I74" s="107"/>
      <c r="J74" s="107"/>
      <c r="K74" s="163" t="s">
        <v>78</v>
      </c>
      <c r="L74" s="164"/>
      <c r="M74" s="163" t="s">
        <v>79</v>
      </c>
      <c r="N74" s="164"/>
      <c r="O74" s="107" t="s">
        <v>80</v>
      </c>
      <c r="P74" s="66" t="s">
        <v>81</v>
      </c>
    </row>
    <row r="75" spans="1:16" ht="16.5" thickTop="1" thickBot="1">
      <c r="A75" s="70" t="s">
        <v>82</v>
      </c>
      <c r="B75" s="70" t="s">
        <v>83</v>
      </c>
      <c r="C75" s="70" t="s">
        <v>84</v>
      </c>
      <c r="D75" s="70" t="s">
        <v>85</v>
      </c>
      <c r="E75" s="70" t="s">
        <v>86</v>
      </c>
      <c r="F75" s="70" t="s">
        <v>87</v>
      </c>
      <c r="G75" s="70" t="s">
        <v>40</v>
      </c>
      <c r="H75" s="70" t="s">
        <v>88</v>
      </c>
      <c r="I75" s="70" t="s">
        <v>89</v>
      </c>
      <c r="J75" s="70" t="s">
        <v>90</v>
      </c>
      <c r="K75" s="70" t="s">
        <v>72</v>
      </c>
      <c r="L75" s="70" t="s">
        <v>89</v>
      </c>
      <c r="M75" s="70" t="s">
        <v>72</v>
      </c>
      <c r="N75" s="70" t="s">
        <v>89</v>
      </c>
      <c r="O75" s="70" t="s">
        <v>91</v>
      </c>
      <c r="P75">
        <v>40</v>
      </c>
    </row>
    <row r="76" spans="1:16" ht="15.75" thickTop="1" thickBot="1">
      <c r="A76" s="88" t="s">
        <v>92</v>
      </c>
      <c r="B76" s="90">
        <v>158</v>
      </c>
      <c r="C76" s="90">
        <v>38</v>
      </c>
      <c r="D76" s="91">
        <v>0</v>
      </c>
      <c r="E76" s="90">
        <v>158</v>
      </c>
      <c r="F76" s="89">
        <v>1214</v>
      </c>
      <c r="G76" s="92">
        <v>97.9</v>
      </c>
      <c r="H76" s="90">
        <v>127.03</v>
      </c>
      <c r="I76" s="94">
        <v>0.80400000000000005</v>
      </c>
      <c r="J76" s="90">
        <v>0.6</v>
      </c>
      <c r="K76" s="90">
        <v>0</v>
      </c>
      <c r="L76" s="90">
        <v>0</v>
      </c>
      <c r="M76" s="90">
        <v>158</v>
      </c>
      <c r="N76" s="90">
        <v>0.8</v>
      </c>
      <c r="O76" s="95">
        <v>242836</v>
      </c>
      <c r="P76" s="79">
        <f>+B76/$P$75</f>
        <v>3.95</v>
      </c>
    </row>
    <row r="77" spans="1:16" ht="15" thickBot="1">
      <c r="A77" s="80" t="s">
        <v>93</v>
      </c>
      <c r="B77" s="82">
        <v>144</v>
      </c>
      <c r="C77" s="82">
        <v>32</v>
      </c>
      <c r="D77" s="83">
        <v>0</v>
      </c>
      <c r="E77" s="82">
        <v>144</v>
      </c>
      <c r="F77" s="82">
        <v>717</v>
      </c>
      <c r="G77" s="84">
        <v>59.75</v>
      </c>
      <c r="H77" s="82">
        <v>115.08</v>
      </c>
      <c r="I77" s="96">
        <v>0.79920000000000002</v>
      </c>
      <c r="J77" s="82">
        <v>0.6</v>
      </c>
      <c r="K77" s="82">
        <v>1</v>
      </c>
      <c r="L77" s="82">
        <v>6.92</v>
      </c>
      <c r="M77" s="82">
        <v>143</v>
      </c>
      <c r="N77" s="82">
        <v>0.76</v>
      </c>
      <c r="O77" s="87">
        <v>242871</v>
      </c>
      <c r="P77" s="79">
        <f t="shared" ref="P77:P88" si="4">+B77/$P$75</f>
        <v>3.6</v>
      </c>
    </row>
    <row r="78" spans="1:16" ht="15" thickBot="1">
      <c r="A78" s="88" t="s">
        <v>94</v>
      </c>
      <c r="B78" s="90">
        <v>149</v>
      </c>
      <c r="C78" s="90">
        <v>28</v>
      </c>
      <c r="D78" s="91">
        <v>0</v>
      </c>
      <c r="E78" s="90">
        <v>149</v>
      </c>
      <c r="F78" s="90">
        <v>886</v>
      </c>
      <c r="G78" s="92">
        <v>71.45</v>
      </c>
      <c r="H78" s="90">
        <v>125.71</v>
      </c>
      <c r="I78" s="94">
        <v>0.84370000000000001</v>
      </c>
      <c r="J78" s="90">
        <v>0.6</v>
      </c>
      <c r="K78" s="90">
        <v>1</v>
      </c>
      <c r="L78" s="90">
        <v>3.47</v>
      </c>
      <c r="M78" s="90">
        <v>148</v>
      </c>
      <c r="N78" s="90">
        <v>0.83</v>
      </c>
      <c r="O78" s="95">
        <v>242909</v>
      </c>
      <c r="P78" s="79">
        <f t="shared" si="4"/>
        <v>3.7250000000000001</v>
      </c>
    </row>
    <row r="79" spans="1:16" ht="15" thickBot="1">
      <c r="A79" s="80" t="s">
        <v>95</v>
      </c>
      <c r="B79" s="82">
        <v>128</v>
      </c>
      <c r="C79" s="82">
        <v>23</v>
      </c>
      <c r="D79" s="83">
        <v>0</v>
      </c>
      <c r="E79" s="82">
        <v>128</v>
      </c>
      <c r="F79" s="82">
        <v>678</v>
      </c>
      <c r="G79" s="84">
        <v>54.68</v>
      </c>
      <c r="H79" s="82">
        <v>121.55</v>
      </c>
      <c r="I79" s="96">
        <v>0.9496</v>
      </c>
      <c r="J79" s="82">
        <v>0.6</v>
      </c>
      <c r="K79" s="82">
        <v>0</v>
      </c>
      <c r="L79" s="82">
        <v>0</v>
      </c>
      <c r="M79" s="82">
        <v>128</v>
      </c>
      <c r="N79" s="82">
        <v>0.95</v>
      </c>
      <c r="O79" s="87">
        <v>242940</v>
      </c>
      <c r="P79" s="79">
        <f t="shared" si="4"/>
        <v>3.2</v>
      </c>
    </row>
    <row r="80" spans="1:16" ht="15" thickBot="1">
      <c r="A80" s="88" t="s">
        <v>96</v>
      </c>
      <c r="B80" s="90">
        <v>132</v>
      </c>
      <c r="C80" s="90">
        <v>24</v>
      </c>
      <c r="D80" s="91">
        <v>0</v>
      </c>
      <c r="E80" s="90">
        <v>132</v>
      </c>
      <c r="F80" s="90">
        <v>740</v>
      </c>
      <c r="G80" s="92">
        <v>66.069999999999993</v>
      </c>
      <c r="H80" s="90">
        <v>91.65</v>
      </c>
      <c r="I80" s="94">
        <v>0.69430000000000003</v>
      </c>
      <c r="J80" s="90">
        <v>0.6</v>
      </c>
      <c r="K80" s="90">
        <v>1</v>
      </c>
      <c r="L80" s="90">
        <v>0.63</v>
      </c>
      <c r="M80" s="90">
        <v>131</v>
      </c>
      <c r="N80" s="90">
        <v>0.69</v>
      </c>
      <c r="O80" s="95">
        <v>243005</v>
      </c>
      <c r="P80" s="79">
        <f t="shared" si="4"/>
        <v>3.3</v>
      </c>
    </row>
    <row r="81" spans="1:16" ht="15" thickBot="1">
      <c r="A81" s="80" t="s">
        <v>97</v>
      </c>
      <c r="B81" s="82">
        <v>502</v>
      </c>
      <c r="C81" s="82">
        <v>149</v>
      </c>
      <c r="D81" s="83">
        <v>0</v>
      </c>
      <c r="E81" s="82">
        <v>502</v>
      </c>
      <c r="F81" s="81">
        <v>5028</v>
      </c>
      <c r="G81" s="84">
        <v>405.48</v>
      </c>
      <c r="H81" s="82">
        <v>306.64999999999998</v>
      </c>
      <c r="I81" s="96">
        <v>0.6109</v>
      </c>
      <c r="J81" s="82">
        <v>0.6</v>
      </c>
      <c r="K81" s="82">
        <v>0</v>
      </c>
      <c r="L81" s="82">
        <v>0</v>
      </c>
      <c r="M81" s="82">
        <v>502</v>
      </c>
      <c r="N81" s="82">
        <v>0.61</v>
      </c>
      <c r="O81" s="87">
        <v>243079</v>
      </c>
      <c r="P81" s="79">
        <f t="shared" si="4"/>
        <v>12.55</v>
      </c>
    </row>
    <row r="82" spans="1:16" ht="15" thickBot="1">
      <c r="A82" s="88" t="s">
        <v>98</v>
      </c>
      <c r="B82" s="90">
        <v>397</v>
      </c>
      <c r="C82" s="90">
        <v>16</v>
      </c>
      <c r="D82" s="91">
        <v>0</v>
      </c>
      <c r="E82" s="90">
        <v>397</v>
      </c>
      <c r="F82" s="89">
        <v>2992</v>
      </c>
      <c r="G82" s="92">
        <v>249.33</v>
      </c>
      <c r="H82" s="90">
        <v>251.78</v>
      </c>
      <c r="I82" s="94">
        <v>0.63419999999999999</v>
      </c>
      <c r="J82" s="90">
        <v>0.6</v>
      </c>
      <c r="K82" s="90">
        <v>0</v>
      </c>
      <c r="L82" s="90">
        <v>0</v>
      </c>
      <c r="M82" s="90">
        <v>397</v>
      </c>
      <c r="N82" s="90">
        <v>0.63</v>
      </c>
      <c r="O82" s="95">
        <v>243079</v>
      </c>
      <c r="P82" s="79">
        <f t="shared" si="4"/>
        <v>9.9250000000000007</v>
      </c>
    </row>
    <row r="83" spans="1:16" ht="15" thickBot="1">
      <c r="A83" s="80" t="s">
        <v>99</v>
      </c>
      <c r="B83" s="82">
        <v>179</v>
      </c>
      <c r="C83" s="82">
        <v>2</v>
      </c>
      <c r="D83" s="83">
        <v>0</v>
      </c>
      <c r="E83" s="82">
        <v>179</v>
      </c>
      <c r="F83" s="81">
        <v>1155</v>
      </c>
      <c r="G83" s="84">
        <v>93.15</v>
      </c>
      <c r="H83" s="82">
        <v>115.14</v>
      </c>
      <c r="I83" s="96">
        <v>0.64319999999999999</v>
      </c>
      <c r="J83" s="82">
        <v>0.6</v>
      </c>
      <c r="K83" s="82">
        <v>0</v>
      </c>
      <c r="L83" s="82">
        <v>0</v>
      </c>
      <c r="M83" s="82">
        <v>179</v>
      </c>
      <c r="N83" s="82">
        <v>0.64</v>
      </c>
      <c r="O83" s="87">
        <v>243079</v>
      </c>
      <c r="P83" s="79">
        <f t="shared" si="4"/>
        <v>4.4749999999999996</v>
      </c>
    </row>
    <row r="84" spans="1:16" ht="15" thickBot="1">
      <c r="A84" s="88" t="s">
        <v>100</v>
      </c>
      <c r="B84" s="90">
        <v>172</v>
      </c>
      <c r="C84" s="90">
        <v>2</v>
      </c>
      <c r="D84" s="91">
        <v>0</v>
      </c>
      <c r="E84" s="90">
        <v>172</v>
      </c>
      <c r="F84" s="90">
        <v>995</v>
      </c>
      <c r="G84" s="92">
        <v>82.92</v>
      </c>
      <c r="H84" s="90">
        <v>105.42</v>
      </c>
      <c r="I84" s="94">
        <v>0.6129</v>
      </c>
      <c r="J84" s="90">
        <v>0.6</v>
      </c>
      <c r="K84" s="90">
        <v>2</v>
      </c>
      <c r="L84" s="90">
        <v>0.9</v>
      </c>
      <c r="M84" s="90">
        <v>170</v>
      </c>
      <c r="N84" s="90">
        <v>0.61</v>
      </c>
      <c r="O84" s="95">
        <v>243140</v>
      </c>
      <c r="P84" s="79">
        <f t="shared" si="4"/>
        <v>4.3</v>
      </c>
    </row>
    <row r="85" spans="1:16" ht="15" thickBot="1">
      <c r="A85" s="80" t="s">
        <v>101</v>
      </c>
      <c r="B85" s="82">
        <v>121</v>
      </c>
      <c r="C85" s="82">
        <v>0</v>
      </c>
      <c r="D85" s="83">
        <v>0</v>
      </c>
      <c r="E85" s="82">
        <v>121</v>
      </c>
      <c r="F85" s="82">
        <v>674</v>
      </c>
      <c r="G85" s="84">
        <v>54.35</v>
      </c>
      <c r="H85" s="82">
        <v>86.35</v>
      </c>
      <c r="I85" s="96">
        <v>0.7137</v>
      </c>
      <c r="J85" s="82">
        <v>0.6</v>
      </c>
      <c r="K85" s="82">
        <v>1</v>
      </c>
      <c r="L85" s="82">
        <v>0.56000000000000005</v>
      </c>
      <c r="M85" s="82">
        <v>120</v>
      </c>
      <c r="N85" s="82">
        <v>0.71</v>
      </c>
      <c r="O85" s="87">
        <v>243140</v>
      </c>
      <c r="P85" s="79">
        <f t="shared" si="4"/>
        <v>3.0249999999999999</v>
      </c>
    </row>
    <row r="86" spans="1:16" ht="15" thickBot="1">
      <c r="A86" s="88" t="s">
        <v>102</v>
      </c>
      <c r="B86" s="90">
        <v>94</v>
      </c>
      <c r="C86" s="90">
        <v>0</v>
      </c>
      <c r="D86" s="91">
        <v>0</v>
      </c>
      <c r="E86" s="90">
        <v>94</v>
      </c>
      <c r="F86" s="90">
        <v>328</v>
      </c>
      <c r="G86" s="92">
        <v>26.45</v>
      </c>
      <c r="H86" s="90">
        <v>82.02</v>
      </c>
      <c r="I86" s="94">
        <v>0.87250000000000005</v>
      </c>
      <c r="J86" s="90">
        <v>0.6</v>
      </c>
      <c r="K86" s="90">
        <v>1</v>
      </c>
      <c r="L86" s="90">
        <v>0.56000000000000005</v>
      </c>
      <c r="M86" s="90">
        <v>93</v>
      </c>
      <c r="N86" s="90">
        <v>0.88</v>
      </c>
      <c r="O86" s="95">
        <v>243140</v>
      </c>
      <c r="P86" s="79">
        <f t="shared" si="4"/>
        <v>2.35</v>
      </c>
    </row>
    <row r="87" spans="1:16" ht="15" thickBot="1">
      <c r="A87" s="80" t="s">
        <v>103</v>
      </c>
      <c r="B87" s="82">
        <v>119</v>
      </c>
      <c r="C87" s="82">
        <v>0</v>
      </c>
      <c r="D87" s="83">
        <v>0</v>
      </c>
      <c r="E87" s="82">
        <v>119</v>
      </c>
      <c r="F87" s="82">
        <v>413</v>
      </c>
      <c r="G87" s="84">
        <v>34.42</v>
      </c>
      <c r="H87" s="82">
        <v>101.62</v>
      </c>
      <c r="I87" s="96">
        <v>0.85389999999999999</v>
      </c>
      <c r="J87" s="82">
        <v>0.6</v>
      </c>
      <c r="K87" s="82">
        <v>1</v>
      </c>
      <c r="L87" s="82">
        <v>6.92</v>
      </c>
      <c r="M87" s="82">
        <v>118</v>
      </c>
      <c r="N87" s="82">
        <v>0.8</v>
      </c>
      <c r="O87" s="87">
        <v>243168</v>
      </c>
      <c r="P87" s="79">
        <f t="shared" si="4"/>
        <v>2.9750000000000001</v>
      </c>
    </row>
    <row r="88" spans="1:16" ht="15.75" thickBot="1">
      <c r="A88" s="119" t="s">
        <v>87</v>
      </c>
      <c r="B88" s="120">
        <v>2295</v>
      </c>
      <c r="C88" s="121">
        <v>314</v>
      </c>
      <c r="D88" s="121">
        <v>0</v>
      </c>
      <c r="E88" s="120">
        <v>2295</v>
      </c>
      <c r="F88" s="120">
        <v>15820</v>
      </c>
      <c r="G88" s="121">
        <v>108.36</v>
      </c>
      <c r="H88" s="122">
        <v>1629.99</v>
      </c>
      <c r="I88" s="121">
        <v>0.71020000000000005</v>
      </c>
      <c r="J88" s="119">
        <v>0.6</v>
      </c>
      <c r="K88" s="121">
        <v>8</v>
      </c>
      <c r="L88" s="121">
        <v>2.61</v>
      </c>
      <c r="M88" s="120">
        <v>2287</v>
      </c>
      <c r="N88" s="121">
        <v>0.7</v>
      </c>
      <c r="O88" s="105"/>
      <c r="P88" s="79">
        <f t="shared" si="4"/>
        <v>57.375</v>
      </c>
    </row>
    <row r="90" spans="1:16" ht="18">
      <c r="A90" s="104" t="s">
        <v>112</v>
      </c>
    </row>
    <row r="91" spans="1:16" ht="27" customHeight="1" thickBot="1">
      <c r="A91" s="106" t="s">
        <v>113</v>
      </c>
    </row>
    <row r="92" spans="1:16" ht="15.75" thickBot="1">
      <c r="A92" s="70" t="s">
        <v>71</v>
      </c>
      <c r="B92" s="70" t="s">
        <v>72</v>
      </c>
      <c r="C92" s="107" t="s">
        <v>73</v>
      </c>
      <c r="D92" s="107" t="s">
        <v>74</v>
      </c>
      <c r="E92" s="70" t="s">
        <v>72</v>
      </c>
      <c r="F92" s="70" t="s">
        <v>75</v>
      </c>
      <c r="G92" s="70" t="s">
        <v>76</v>
      </c>
      <c r="H92" s="107" t="s">
        <v>77</v>
      </c>
      <c r="I92" s="107"/>
      <c r="J92" s="107"/>
      <c r="K92" s="163" t="s">
        <v>78</v>
      </c>
      <c r="L92" s="164"/>
      <c r="M92" s="163" t="s">
        <v>79</v>
      </c>
      <c r="N92" s="164"/>
      <c r="O92" s="107" t="s">
        <v>80</v>
      </c>
      <c r="P92" s="66" t="s">
        <v>81</v>
      </c>
    </row>
    <row r="93" spans="1:16" ht="16.5" thickTop="1" thickBot="1">
      <c r="A93" s="70" t="s">
        <v>82</v>
      </c>
      <c r="B93" s="70" t="s">
        <v>83</v>
      </c>
      <c r="C93" s="70" t="s">
        <v>84</v>
      </c>
      <c r="D93" s="70" t="s">
        <v>85</v>
      </c>
      <c r="E93" s="70" t="s">
        <v>86</v>
      </c>
      <c r="F93" s="70" t="s">
        <v>87</v>
      </c>
      <c r="G93" s="70" t="s">
        <v>40</v>
      </c>
      <c r="H93" s="70" t="s">
        <v>88</v>
      </c>
      <c r="I93" s="70" t="s">
        <v>89</v>
      </c>
      <c r="J93" s="70" t="s">
        <v>90</v>
      </c>
      <c r="K93" s="70" t="s">
        <v>72</v>
      </c>
      <c r="L93" s="70" t="s">
        <v>89</v>
      </c>
      <c r="M93" s="70" t="s">
        <v>72</v>
      </c>
      <c r="N93" s="70" t="s">
        <v>89</v>
      </c>
      <c r="O93" s="70" t="s">
        <v>91</v>
      </c>
      <c r="P93">
        <v>26</v>
      </c>
    </row>
    <row r="94" spans="1:16" ht="15.75" thickTop="1" thickBot="1">
      <c r="A94" s="88" t="s">
        <v>92</v>
      </c>
      <c r="B94" s="90">
        <v>143</v>
      </c>
      <c r="C94" s="90">
        <v>68</v>
      </c>
      <c r="D94" s="91">
        <v>0</v>
      </c>
      <c r="E94" s="90">
        <v>143</v>
      </c>
      <c r="F94" s="89">
        <v>1202</v>
      </c>
      <c r="G94" s="92">
        <v>149.13</v>
      </c>
      <c r="H94" s="90">
        <v>86.81</v>
      </c>
      <c r="I94" s="94">
        <v>0.60709999999999997</v>
      </c>
      <c r="J94" s="90">
        <v>0.6</v>
      </c>
      <c r="K94" s="90">
        <v>0</v>
      </c>
      <c r="L94" s="90">
        <v>0</v>
      </c>
      <c r="M94" s="90">
        <v>143</v>
      </c>
      <c r="N94" s="90">
        <v>0.61</v>
      </c>
      <c r="O94" s="95">
        <v>242870</v>
      </c>
      <c r="P94" s="79">
        <f>+B94/$P$93</f>
        <v>5.5</v>
      </c>
    </row>
    <row r="95" spans="1:16" ht="15" thickBot="1">
      <c r="A95" s="80" t="s">
        <v>93</v>
      </c>
      <c r="B95" s="82">
        <v>85</v>
      </c>
      <c r="C95" s="82">
        <v>12</v>
      </c>
      <c r="D95" s="83">
        <v>0</v>
      </c>
      <c r="E95" s="82">
        <v>85</v>
      </c>
      <c r="F95" s="82">
        <v>403</v>
      </c>
      <c r="G95" s="84">
        <v>51.67</v>
      </c>
      <c r="H95" s="82">
        <v>54.17</v>
      </c>
      <c r="I95" s="96">
        <v>0.63729999999999998</v>
      </c>
      <c r="J95" s="82">
        <v>0.6</v>
      </c>
      <c r="K95" s="82">
        <v>0</v>
      </c>
      <c r="L95" s="82">
        <v>0</v>
      </c>
      <c r="M95" s="82">
        <v>85</v>
      </c>
      <c r="N95" s="82">
        <v>0.64</v>
      </c>
      <c r="O95" s="87">
        <v>242894</v>
      </c>
      <c r="P95" s="79">
        <f t="shared" ref="P95:P106" si="5">+B95/$P$93</f>
        <v>3.2692307692307692</v>
      </c>
    </row>
    <row r="96" spans="1:16" ht="15" thickBot="1">
      <c r="A96" s="88" t="s">
        <v>94</v>
      </c>
      <c r="B96" s="90">
        <v>57</v>
      </c>
      <c r="C96" s="90">
        <v>8</v>
      </c>
      <c r="D96" s="91">
        <v>0</v>
      </c>
      <c r="E96" s="90">
        <v>57</v>
      </c>
      <c r="F96" s="90">
        <v>284</v>
      </c>
      <c r="G96" s="92">
        <v>35.24</v>
      </c>
      <c r="H96" s="90">
        <v>40.11</v>
      </c>
      <c r="I96" s="94">
        <v>0.7036</v>
      </c>
      <c r="J96" s="90">
        <v>0.6</v>
      </c>
      <c r="K96" s="90">
        <v>0</v>
      </c>
      <c r="L96" s="90">
        <v>0</v>
      </c>
      <c r="M96" s="90">
        <v>57</v>
      </c>
      <c r="N96" s="90">
        <v>0.7</v>
      </c>
      <c r="O96" s="95">
        <v>242909</v>
      </c>
      <c r="P96" s="79">
        <f t="shared" si="5"/>
        <v>2.1923076923076925</v>
      </c>
    </row>
    <row r="97" spans="1:16" ht="15" thickBot="1">
      <c r="A97" s="80" t="s">
        <v>95</v>
      </c>
      <c r="B97" s="82">
        <v>60</v>
      </c>
      <c r="C97" s="82">
        <v>7</v>
      </c>
      <c r="D97" s="83">
        <v>0</v>
      </c>
      <c r="E97" s="82">
        <v>60</v>
      </c>
      <c r="F97" s="82">
        <v>209</v>
      </c>
      <c r="G97" s="84">
        <v>25.93</v>
      </c>
      <c r="H97" s="82">
        <v>39.630000000000003</v>
      </c>
      <c r="I97" s="96">
        <v>0.66049999999999998</v>
      </c>
      <c r="J97" s="82">
        <v>0.6</v>
      </c>
      <c r="K97" s="82">
        <v>0</v>
      </c>
      <c r="L97" s="82">
        <v>0</v>
      </c>
      <c r="M97" s="82">
        <v>60</v>
      </c>
      <c r="N97" s="82">
        <v>0.66</v>
      </c>
      <c r="O97" s="87">
        <v>242934</v>
      </c>
      <c r="P97" s="79">
        <f t="shared" si="5"/>
        <v>2.3076923076923075</v>
      </c>
    </row>
    <row r="98" spans="1:16" ht="15" thickBot="1">
      <c r="A98" s="88" t="s">
        <v>96</v>
      </c>
      <c r="B98" s="90">
        <v>101</v>
      </c>
      <c r="C98" s="90">
        <v>36</v>
      </c>
      <c r="D98" s="91">
        <v>0</v>
      </c>
      <c r="E98" s="90">
        <v>101</v>
      </c>
      <c r="F98" s="90">
        <v>490</v>
      </c>
      <c r="G98" s="92">
        <v>67.31</v>
      </c>
      <c r="H98" s="90">
        <v>66.52</v>
      </c>
      <c r="I98" s="94">
        <v>0.65859999999999996</v>
      </c>
      <c r="J98" s="90">
        <v>0.6</v>
      </c>
      <c r="K98" s="90">
        <v>0</v>
      </c>
      <c r="L98" s="90">
        <v>0</v>
      </c>
      <c r="M98" s="90">
        <v>101</v>
      </c>
      <c r="N98" s="90">
        <v>0.66</v>
      </c>
      <c r="O98" s="95">
        <v>243011</v>
      </c>
      <c r="P98" s="79">
        <f t="shared" si="5"/>
        <v>3.8846153846153846</v>
      </c>
    </row>
    <row r="99" spans="1:16" ht="15" thickBot="1">
      <c r="A99" s="80" t="s">
        <v>97</v>
      </c>
      <c r="B99" s="82">
        <v>368</v>
      </c>
      <c r="C99" s="82">
        <v>317</v>
      </c>
      <c r="D99" s="83">
        <v>0</v>
      </c>
      <c r="E99" s="82">
        <v>368</v>
      </c>
      <c r="F99" s="81">
        <v>2851</v>
      </c>
      <c r="G99" s="84">
        <v>353.72</v>
      </c>
      <c r="H99" s="82">
        <v>218.76</v>
      </c>
      <c r="I99" s="86">
        <v>0.59450000000000003</v>
      </c>
      <c r="J99" s="82">
        <v>0.6</v>
      </c>
      <c r="K99" s="82">
        <v>0</v>
      </c>
      <c r="L99" s="82">
        <v>0</v>
      </c>
      <c r="M99" s="82">
        <v>368</v>
      </c>
      <c r="N99" s="82">
        <v>0.59</v>
      </c>
      <c r="O99" s="87">
        <v>243011</v>
      </c>
      <c r="P99" s="79">
        <f t="shared" si="5"/>
        <v>14.153846153846153</v>
      </c>
    </row>
    <row r="100" spans="1:16" ht="15" thickBot="1">
      <c r="A100" s="88" t="s">
        <v>98</v>
      </c>
      <c r="B100" s="90">
        <v>260</v>
      </c>
      <c r="C100" s="90">
        <v>220</v>
      </c>
      <c r="D100" s="91">
        <v>0</v>
      </c>
      <c r="E100" s="90">
        <v>260</v>
      </c>
      <c r="F100" s="89">
        <v>2039</v>
      </c>
      <c r="G100" s="92">
        <v>261.41000000000003</v>
      </c>
      <c r="H100" s="90">
        <v>156.25</v>
      </c>
      <c r="I100" s="94">
        <v>0.60099999999999998</v>
      </c>
      <c r="J100" s="90">
        <v>0.6</v>
      </c>
      <c r="K100" s="90">
        <v>0</v>
      </c>
      <c r="L100" s="90">
        <v>0</v>
      </c>
      <c r="M100" s="90">
        <v>260</v>
      </c>
      <c r="N100" s="90">
        <v>0.6</v>
      </c>
      <c r="O100" s="95">
        <v>243046</v>
      </c>
      <c r="P100" s="79">
        <f t="shared" si="5"/>
        <v>10</v>
      </c>
    </row>
    <row r="101" spans="1:16" ht="15" thickBot="1">
      <c r="A101" s="80" t="s">
        <v>99</v>
      </c>
      <c r="B101" s="82">
        <v>78</v>
      </c>
      <c r="C101" s="82">
        <v>49</v>
      </c>
      <c r="D101" s="83">
        <v>0</v>
      </c>
      <c r="E101" s="82">
        <v>78</v>
      </c>
      <c r="F101" s="82">
        <v>549</v>
      </c>
      <c r="G101" s="84">
        <v>68.11</v>
      </c>
      <c r="H101" s="82">
        <v>51.01</v>
      </c>
      <c r="I101" s="96">
        <v>0.65400000000000003</v>
      </c>
      <c r="J101" s="82">
        <v>0.6</v>
      </c>
      <c r="K101" s="82">
        <v>0</v>
      </c>
      <c r="L101" s="82">
        <v>0</v>
      </c>
      <c r="M101" s="82">
        <v>78</v>
      </c>
      <c r="N101" s="82">
        <v>0.65</v>
      </c>
      <c r="O101" s="87">
        <v>243061</v>
      </c>
      <c r="P101" s="79">
        <f t="shared" si="5"/>
        <v>3</v>
      </c>
    </row>
    <row r="102" spans="1:16" ht="15" thickBot="1">
      <c r="A102" s="88" t="s">
        <v>100</v>
      </c>
      <c r="B102" s="90">
        <v>56</v>
      </c>
      <c r="C102" s="90">
        <v>5</v>
      </c>
      <c r="D102" s="91">
        <v>0</v>
      </c>
      <c r="E102" s="90">
        <v>56</v>
      </c>
      <c r="F102" s="90">
        <v>210</v>
      </c>
      <c r="G102" s="92">
        <v>26.92</v>
      </c>
      <c r="H102" s="90">
        <v>37.56</v>
      </c>
      <c r="I102" s="94">
        <v>0.67079999999999995</v>
      </c>
      <c r="J102" s="90">
        <v>0.6</v>
      </c>
      <c r="K102" s="90">
        <v>0</v>
      </c>
      <c r="L102" s="90">
        <v>0</v>
      </c>
      <c r="M102" s="90">
        <v>56</v>
      </c>
      <c r="N102" s="90">
        <v>0.67</v>
      </c>
      <c r="O102" s="95">
        <v>243103</v>
      </c>
      <c r="P102" s="79">
        <f t="shared" si="5"/>
        <v>2.1538461538461537</v>
      </c>
    </row>
    <row r="103" spans="1:16" ht="15" thickBot="1">
      <c r="A103" s="80" t="s">
        <v>101</v>
      </c>
      <c r="B103" s="82">
        <v>61</v>
      </c>
      <c r="C103" s="82">
        <v>6</v>
      </c>
      <c r="D103" s="83">
        <v>0</v>
      </c>
      <c r="E103" s="82">
        <v>61</v>
      </c>
      <c r="F103" s="82">
        <v>244</v>
      </c>
      <c r="G103" s="84">
        <v>30.27</v>
      </c>
      <c r="H103" s="82">
        <v>42.75</v>
      </c>
      <c r="I103" s="96">
        <v>0.70079999999999998</v>
      </c>
      <c r="J103" s="82">
        <v>0.6</v>
      </c>
      <c r="K103" s="82">
        <v>0</v>
      </c>
      <c r="L103" s="82">
        <v>0</v>
      </c>
      <c r="M103" s="82">
        <v>61</v>
      </c>
      <c r="N103" s="82">
        <v>0.7</v>
      </c>
      <c r="O103" s="87">
        <v>243110</v>
      </c>
      <c r="P103" s="79">
        <f t="shared" si="5"/>
        <v>2.3461538461538463</v>
      </c>
    </row>
    <row r="104" spans="1:16" ht="15" thickBot="1">
      <c r="A104" s="88" t="s">
        <v>102</v>
      </c>
      <c r="B104" s="90">
        <v>66</v>
      </c>
      <c r="C104" s="90">
        <v>1</v>
      </c>
      <c r="D104" s="91">
        <v>0</v>
      </c>
      <c r="E104" s="90">
        <v>66</v>
      </c>
      <c r="F104" s="90">
        <v>275</v>
      </c>
      <c r="G104" s="92">
        <v>34.119999999999997</v>
      </c>
      <c r="H104" s="90">
        <v>51.97</v>
      </c>
      <c r="I104" s="94">
        <v>0.78739999999999999</v>
      </c>
      <c r="J104" s="90">
        <v>0.6</v>
      </c>
      <c r="K104" s="90">
        <v>0</v>
      </c>
      <c r="L104" s="90">
        <v>0</v>
      </c>
      <c r="M104" s="90">
        <v>66</v>
      </c>
      <c r="N104" s="90">
        <v>0.79</v>
      </c>
      <c r="O104" s="95">
        <v>243153</v>
      </c>
      <c r="P104" s="79">
        <f t="shared" si="5"/>
        <v>2.5384615384615383</v>
      </c>
    </row>
    <row r="105" spans="1:16" ht="15" thickBot="1">
      <c r="A105" s="80" t="s">
        <v>103</v>
      </c>
      <c r="B105" s="82">
        <v>67</v>
      </c>
      <c r="C105" s="82">
        <v>0</v>
      </c>
      <c r="D105" s="83">
        <v>0</v>
      </c>
      <c r="E105" s="82">
        <v>67</v>
      </c>
      <c r="F105" s="82">
        <v>210</v>
      </c>
      <c r="G105" s="84">
        <v>26.92</v>
      </c>
      <c r="H105" s="82">
        <v>40.11</v>
      </c>
      <c r="I105" s="86">
        <v>0.59860000000000002</v>
      </c>
      <c r="J105" s="82">
        <v>0.6</v>
      </c>
      <c r="K105" s="82">
        <v>0</v>
      </c>
      <c r="L105" s="82">
        <v>0</v>
      </c>
      <c r="M105" s="82">
        <v>67</v>
      </c>
      <c r="N105" s="82">
        <v>0.6</v>
      </c>
      <c r="O105" s="87">
        <v>243182</v>
      </c>
      <c r="P105" s="79">
        <f t="shared" si="5"/>
        <v>2.5769230769230771</v>
      </c>
    </row>
    <row r="106" spans="1:16" ht="15.75" thickBot="1">
      <c r="A106" s="119" t="s">
        <v>87</v>
      </c>
      <c r="B106" s="120">
        <v>1402</v>
      </c>
      <c r="C106" s="121">
        <v>729</v>
      </c>
      <c r="D106" s="121">
        <v>0</v>
      </c>
      <c r="E106" s="120">
        <v>1402</v>
      </c>
      <c r="F106" s="120">
        <v>8966</v>
      </c>
      <c r="G106" s="121">
        <v>94.48</v>
      </c>
      <c r="H106" s="121">
        <v>885.65</v>
      </c>
      <c r="I106" s="121">
        <v>0.63170000000000004</v>
      </c>
      <c r="J106" s="119">
        <v>0.6</v>
      </c>
      <c r="K106" s="121">
        <v>0</v>
      </c>
      <c r="L106" s="121">
        <v>0</v>
      </c>
      <c r="M106" s="120">
        <v>1402</v>
      </c>
      <c r="N106" s="121">
        <v>0.63</v>
      </c>
      <c r="O106" s="105"/>
      <c r="P106" s="79">
        <f t="shared" si="5"/>
        <v>53.92307692307692</v>
      </c>
    </row>
    <row r="108" spans="1:16" ht="18">
      <c r="A108" s="104" t="s">
        <v>114</v>
      </c>
    </row>
    <row r="109" spans="1:16" ht="30.75" thickBot="1">
      <c r="A109" s="106" t="s">
        <v>115</v>
      </c>
    </row>
    <row r="110" spans="1:16" ht="15.75" thickBot="1">
      <c r="A110" s="70" t="s">
        <v>71</v>
      </c>
      <c r="B110" s="70" t="s">
        <v>72</v>
      </c>
      <c r="C110" s="107" t="s">
        <v>73</v>
      </c>
      <c r="D110" s="107" t="s">
        <v>74</v>
      </c>
      <c r="E110" s="70" t="s">
        <v>72</v>
      </c>
      <c r="F110" s="70" t="s">
        <v>75</v>
      </c>
      <c r="G110" s="70" t="s">
        <v>76</v>
      </c>
      <c r="H110" s="107" t="s">
        <v>77</v>
      </c>
      <c r="I110" s="107"/>
      <c r="J110" s="107"/>
      <c r="K110" s="163" t="s">
        <v>78</v>
      </c>
      <c r="L110" s="164"/>
      <c r="M110" s="163" t="s">
        <v>79</v>
      </c>
      <c r="N110" s="164"/>
      <c r="O110" s="107" t="s">
        <v>80</v>
      </c>
      <c r="P110" s="66" t="s">
        <v>81</v>
      </c>
    </row>
    <row r="111" spans="1:16" ht="16.5" thickTop="1" thickBot="1">
      <c r="A111" s="70" t="s">
        <v>82</v>
      </c>
      <c r="B111" s="70" t="s">
        <v>83</v>
      </c>
      <c r="C111" s="70" t="s">
        <v>84</v>
      </c>
      <c r="D111" s="70" t="s">
        <v>85</v>
      </c>
      <c r="E111" s="70" t="s">
        <v>86</v>
      </c>
      <c r="F111" s="70" t="s">
        <v>87</v>
      </c>
      <c r="G111" s="70" t="s">
        <v>40</v>
      </c>
      <c r="H111" s="70" t="s">
        <v>88</v>
      </c>
      <c r="I111" s="70" t="s">
        <v>89</v>
      </c>
      <c r="J111" s="70" t="s">
        <v>90</v>
      </c>
      <c r="K111" s="70" t="s">
        <v>72</v>
      </c>
      <c r="L111" s="70" t="s">
        <v>89</v>
      </c>
      <c r="M111" s="70" t="s">
        <v>72</v>
      </c>
      <c r="N111" s="70" t="s">
        <v>89</v>
      </c>
      <c r="O111" s="70" t="s">
        <v>91</v>
      </c>
      <c r="P111">
        <v>90</v>
      </c>
    </row>
    <row r="112" spans="1:16" ht="15.75" thickTop="1" thickBot="1">
      <c r="A112" s="88" t="s">
        <v>92</v>
      </c>
      <c r="B112" s="90">
        <v>810</v>
      </c>
      <c r="C112" s="90">
        <v>182</v>
      </c>
      <c r="D112" s="109">
        <v>95</v>
      </c>
      <c r="E112" s="90">
        <v>715</v>
      </c>
      <c r="F112" s="89">
        <v>7042</v>
      </c>
      <c r="G112" s="92">
        <v>252.4</v>
      </c>
      <c r="H112" s="90">
        <v>610.73</v>
      </c>
      <c r="I112" s="94">
        <v>0.85419999999999996</v>
      </c>
      <c r="J112" s="90">
        <v>0.8</v>
      </c>
      <c r="K112" s="90">
        <v>43</v>
      </c>
      <c r="L112" s="90">
        <v>2.23</v>
      </c>
      <c r="M112" s="90">
        <v>672</v>
      </c>
      <c r="N112" s="90">
        <v>0.77</v>
      </c>
      <c r="O112" s="95">
        <v>243199</v>
      </c>
      <c r="P112" s="79">
        <f>+B112/$P$111</f>
        <v>9</v>
      </c>
    </row>
    <row r="113" spans="1:16" ht="15" thickBot="1">
      <c r="A113" s="80" t="s">
        <v>93</v>
      </c>
      <c r="B113" s="82">
        <v>583</v>
      </c>
      <c r="C113" s="82">
        <v>67</v>
      </c>
      <c r="D113" s="108">
        <v>1</v>
      </c>
      <c r="E113" s="82">
        <v>582</v>
      </c>
      <c r="F113" s="81">
        <v>3439</v>
      </c>
      <c r="G113" s="84">
        <v>127.37</v>
      </c>
      <c r="H113" s="82">
        <v>565.96</v>
      </c>
      <c r="I113" s="96">
        <v>0.97240000000000004</v>
      </c>
      <c r="J113" s="82">
        <v>0.8</v>
      </c>
      <c r="K113" s="82">
        <v>61</v>
      </c>
      <c r="L113" s="82">
        <v>2.13</v>
      </c>
      <c r="M113" s="82">
        <v>521</v>
      </c>
      <c r="N113" s="82">
        <v>0.84</v>
      </c>
      <c r="O113" s="87">
        <v>243199</v>
      </c>
      <c r="P113" s="79">
        <f t="shared" ref="P113:P124" si="6">+B113/$P$111</f>
        <v>6.4777777777777779</v>
      </c>
    </row>
    <row r="114" spans="1:16" ht="15" thickBot="1">
      <c r="A114" s="88" t="s">
        <v>94</v>
      </c>
      <c r="B114" s="90">
        <v>493</v>
      </c>
      <c r="C114" s="90">
        <v>44</v>
      </c>
      <c r="D114" s="91">
        <v>0</v>
      </c>
      <c r="E114" s="90">
        <v>493</v>
      </c>
      <c r="F114" s="89">
        <v>2433</v>
      </c>
      <c r="G114" s="92">
        <v>87.2</v>
      </c>
      <c r="H114" s="90">
        <v>456.73</v>
      </c>
      <c r="I114" s="94">
        <v>0.9264</v>
      </c>
      <c r="J114" s="90">
        <v>0.8</v>
      </c>
      <c r="K114" s="90">
        <v>50</v>
      </c>
      <c r="L114" s="90">
        <v>2.2200000000000002</v>
      </c>
      <c r="M114" s="90">
        <v>443</v>
      </c>
      <c r="N114" s="90">
        <v>0.78</v>
      </c>
      <c r="O114" s="95">
        <v>243199</v>
      </c>
      <c r="P114" s="79">
        <f t="shared" si="6"/>
        <v>5.4777777777777779</v>
      </c>
    </row>
    <row r="115" spans="1:16" ht="15" thickBot="1">
      <c r="A115" s="80" t="s">
        <v>95</v>
      </c>
      <c r="B115" s="82">
        <v>639</v>
      </c>
      <c r="C115" s="82">
        <v>81</v>
      </c>
      <c r="D115" s="83">
        <v>0</v>
      </c>
      <c r="E115" s="82">
        <v>639</v>
      </c>
      <c r="F115" s="81">
        <v>2885</v>
      </c>
      <c r="G115" s="84">
        <v>103.41</v>
      </c>
      <c r="H115" s="82">
        <v>549.07000000000005</v>
      </c>
      <c r="I115" s="96">
        <v>0.85929999999999995</v>
      </c>
      <c r="J115" s="82">
        <v>0.8</v>
      </c>
      <c r="K115" s="82">
        <v>67</v>
      </c>
      <c r="L115" s="82">
        <v>1.93</v>
      </c>
      <c r="M115" s="82">
        <v>572</v>
      </c>
      <c r="N115" s="82">
        <v>0.73</v>
      </c>
      <c r="O115" s="87">
        <v>243222</v>
      </c>
      <c r="P115" s="79">
        <f t="shared" si="6"/>
        <v>7.1</v>
      </c>
    </row>
    <row r="116" spans="1:16" ht="15" thickBot="1">
      <c r="A116" s="71" t="s">
        <v>96</v>
      </c>
      <c r="B116" s="73">
        <v>720</v>
      </c>
      <c r="C116" s="73">
        <v>242</v>
      </c>
      <c r="D116" s="74">
        <v>0</v>
      </c>
      <c r="E116" s="73">
        <v>720</v>
      </c>
      <c r="F116" s="72">
        <v>3883</v>
      </c>
      <c r="G116" s="75">
        <v>154.09</v>
      </c>
      <c r="H116" s="73">
        <v>609.02</v>
      </c>
      <c r="I116" s="98">
        <v>0.84589999999999999</v>
      </c>
      <c r="J116" s="73">
        <v>0.8</v>
      </c>
      <c r="K116" s="73">
        <v>51</v>
      </c>
      <c r="L116" s="73">
        <v>2.0299999999999998</v>
      </c>
      <c r="M116" s="73">
        <v>669</v>
      </c>
      <c r="N116" s="73">
        <v>0.76</v>
      </c>
      <c r="O116" s="78">
        <v>243222</v>
      </c>
      <c r="P116" s="79">
        <f t="shared" si="6"/>
        <v>8</v>
      </c>
    </row>
    <row r="117" spans="1:16" ht="15" thickBot="1">
      <c r="A117" s="80" t="s">
        <v>97</v>
      </c>
      <c r="B117" s="81">
        <v>1305</v>
      </c>
      <c r="C117" s="82">
        <v>732</v>
      </c>
      <c r="D117" s="108">
        <v>2</v>
      </c>
      <c r="E117" s="81">
        <v>1303</v>
      </c>
      <c r="F117" s="81">
        <v>8479</v>
      </c>
      <c r="G117" s="84">
        <v>303.91000000000003</v>
      </c>
      <c r="H117" s="82">
        <v>948.77</v>
      </c>
      <c r="I117" s="86">
        <v>0.72809999999999997</v>
      </c>
      <c r="J117" s="82">
        <v>0.8</v>
      </c>
      <c r="K117" s="82">
        <v>53</v>
      </c>
      <c r="L117" s="82">
        <v>2.0499999999999998</v>
      </c>
      <c r="M117" s="81">
        <v>1250</v>
      </c>
      <c r="N117" s="82">
        <v>0.67</v>
      </c>
      <c r="O117" s="87">
        <v>243222</v>
      </c>
      <c r="P117" s="79">
        <f t="shared" si="6"/>
        <v>14.5</v>
      </c>
    </row>
    <row r="118" spans="1:16" ht="15" thickBot="1">
      <c r="A118" s="88" t="s">
        <v>98</v>
      </c>
      <c r="B118" s="89">
        <v>1204</v>
      </c>
      <c r="C118" s="90">
        <v>590</v>
      </c>
      <c r="D118" s="109">
        <v>1</v>
      </c>
      <c r="E118" s="89">
        <v>1203</v>
      </c>
      <c r="F118" s="89">
        <v>7896</v>
      </c>
      <c r="G118" s="92">
        <v>292.44</v>
      </c>
      <c r="H118" s="90">
        <v>910.68</v>
      </c>
      <c r="I118" s="97">
        <v>0.75700000000000001</v>
      </c>
      <c r="J118" s="90">
        <v>0.8</v>
      </c>
      <c r="K118" s="90">
        <v>54</v>
      </c>
      <c r="L118" s="90">
        <v>2.04</v>
      </c>
      <c r="M118" s="89">
        <v>1149</v>
      </c>
      <c r="N118" s="90">
        <v>0.7</v>
      </c>
      <c r="O118" s="95">
        <v>243222</v>
      </c>
      <c r="P118" s="79">
        <f t="shared" si="6"/>
        <v>13.377777777777778</v>
      </c>
    </row>
    <row r="119" spans="1:16" ht="15" thickBot="1">
      <c r="A119" s="80" t="s">
        <v>99</v>
      </c>
      <c r="B119" s="82">
        <v>784</v>
      </c>
      <c r="C119" s="82">
        <v>269</v>
      </c>
      <c r="D119" s="83">
        <v>0</v>
      </c>
      <c r="E119" s="82">
        <v>784</v>
      </c>
      <c r="F119" s="81">
        <v>4635</v>
      </c>
      <c r="G119" s="84">
        <v>166.13</v>
      </c>
      <c r="H119" s="82">
        <v>666.24</v>
      </c>
      <c r="I119" s="96">
        <v>0.8498</v>
      </c>
      <c r="J119" s="82">
        <v>0.8</v>
      </c>
      <c r="K119" s="82">
        <v>60</v>
      </c>
      <c r="L119" s="82">
        <v>2.2599999999999998</v>
      </c>
      <c r="M119" s="82">
        <v>724</v>
      </c>
      <c r="N119" s="82">
        <v>0.73</v>
      </c>
      <c r="O119" s="87">
        <v>243222</v>
      </c>
      <c r="P119" s="79">
        <f t="shared" si="6"/>
        <v>8.7111111111111104</v>
      </c>
    </row>
    <row r="120" spans="1:16" ht="15" thickBot="1">
      <c r="A120" s="88" t="s">
        <v>100</v>
      </c>
      <c r="B120" s="90">
        <v>627</v>
      </c>
      <c r="C120" s="90">
        <v>115</v>
      </c>
      <c r="D120" s="109">
        <v>1</v>
      </c>
      <c r="E120" s="90">
        <v>626</v>
      </c>
      <c r="F120" s="89">
        <v>3078</v>
      </c>
      <c r="G120" s="92">
        <v>114</v>
      </c>
      <c r="H120" s="90">
        <v>595.70000000000005</v>
      </c>
      <c r="I120" s="94">
        <v>0.9516</v>
      </c>
      <c r="J120" s="90">
        <v>0.8</v>
      </c>
      <c r="K120" s="90">
        <v>67</v>
      </c>
      <c r="L120" s="90">
        <v>2.27</v>
      </c>
      <c r="M120" s="90">
        <v>559</v>
      </c>
      <c r="N120" s="90">
        <v>0.79</v>
      </c>
      <c r="O120" s="95">
        <v>243222</v>
      </c>
      <c r="P120" s="79">
        <f t="shared" si="6"/>
        <v>6.9666666666666668</v>
      </c>
    </row>
    <row r="121" spans="1:16" ht="15" thickBot="1">
      <c r="A121" s="80" t="s">
        <v>101</v>
      </c>
      <c r="B121" s="82">
        <v>628</v>
      </c>
      <c r="C121" s="82">
        <v>84</v>
      </c>
      <c r="D121" s="83">
        <v>0</v>
      </c>
      <c r="E121" s="82">
        <v>628</v>
      </c>
      <c r="F121" s="81">
        <v>2789</v>
      </c>
      <c r="G121" s="84">
        <v>99.96</v>
      </c>
      <c r="H121" s="82">
        <v>582.65</v>
      </c>
      <c r="I121" s="96">
        <v>0.92779999999999996</v>
      </c>
      <c r="J121" s="82">
        <v>0.8</v>
      </c>
      <c r="K121" s="82">
        <v>62</v>
      </c>
      <c r="L121" s="82">
        <v>2.2999999999999998</v>
      </c>
      <c r="M121" s="82">
        <v>566</v>
      </c>
      <c r="N121" s="82">
        <v>0.78</v>
      </c>
      <c r="O121" s="87">
        <v>243222</v>
      </c>
      <c r="P121" s="79">
        <f t="shared" si="6"/>
        <v>6.9777777777777779</v>
      </c>
    </row>
    <row r="122" spans="1:16" ht="15" thickBot="1">
      <c r="A122" s="88" t="s">
        <v>102</v>
      </c>
      <c r="B122" s="90">
        <v>595</v>
      </c>
      <c r="C122" s="90">
        <v>29</v>
      </c>
      <c r="D122" s="91">
        <v>0</v>
      </c>
      <c r="E122" s="90">
        <v>595</v>
      </c>
      <c r="F122" s="89">
        <v>2366</v>
      </c>
      <c r="G122" s="92">
        <v>84.8</v>
      </c>
      <c r="H122" s="90">
        <v>574.65</v>
      </c>
      <c r="I122" s="94">
        <v>0.96579999999999999</v>
      </c>
      <c r="J122" s="90">
        <v>0.8</v>
      </c>
      <c r="K122" s="90">
        <v>75</v>
      </c>
      <c r="L122" s="90">
        <v>2.17</v>
      </c>
      <c r="M122" s="90">
        <v>520</v>
      </c>
      <c r="N122" s="90">
        <v>0.79</v>
      </c>
      <c r="O122" s="95">
        <v>243222</v>
      </c>
      <c r="P122" s="79">
        <f t="shared" si="6"/>
        <v>6.6111111111111107</v>
      </c>
    </row>
    <row r="123" spans="1:16" ht="15" thickBot="1">
      <c r="A123" s="80" t="s">
        <v>103</v>
      </c>
      <c r="B123" s="82">
        <v>619</v>
      </c>
      <c r="C123" s="82">
        <v>11</v>
      </c>
      <c r="D123" s="83">
        <v>0</v>
      </c>
      <c r="E123" s="82">
        <v>619</v>
      </c>
      <c r="F123" s="81">
        <v>2247</v>
      </c>
      <c r="G123" s="84">
        <v>83.22</v>
      </c>
      <c r="H123" s="82">
        <v>590.55999999999995</v>
      </c>
      <c r="I123" s="96">
        <v>0.95409999999999995</v>
      </c>
      <c r="J123" s="82">
        <v>0.8</v>
      </c>
      <c r="K123" s="82">
        <v>79</v>
      </c>
      <c r="L123" s="82">
        <v>2.39</v>
      </c>
      <c r="M123" s="82">
        <v>540</v>
      </c>
      <c r="N123" s="82">
        <v>0.74</v>
      </c>
      <c r="O123" s="87">
        <v>243222</v>
      </c>
      <c r="P123" s="79">
        <f t="shared" si="6"/>
        <v>6.8777777777777782</v>
      </c>
    </row>
    <row r="124" spans="1:16" ht="15.75" thickBot="1">
      <c r="A124" s="99" t="s">
        <v>87</v>
      </c>
      <c r="B124" s="100">
        <v>9007</v>
      </c>
      <c r="C124" s="100">
        <v>2446</v>
      </c>
      <c r="D124" s="101">
        <v>100</v>
      </c>
      <c r="E124" s="100">
        <v>8907</v>
      </c>
      <c r="F124" s="100">
        <v>51172</v>
      </c>
      <c r="G124" s="101">
        <v>155.77000000000001</v>
      </c>
      <c r="H124" s="102">
        <v>7660.76</v>
      </c>
      <c r="I124" s="101">
        <v>0.86009999999999998</v>
      </c>
      <c r="J124" s="99">
        <v>0.8</v>
      </c>
      <c r="K124" s="101">
        <v>722</v>
      </c>
      <c r="L124" s="101">
        <v>2.17</v>
      </c>
      <c r="M124" s="100">
        <v>8185</v>
      </c>
      <c r="N124" s="101">
        <v>0.74</v>
      </c>
      <c r="O124" s="105"/>
      <c r="P124" s="79">
        <f t="shared" si="6"/>
        <v>100.07777777777778</v>
      </c>
    </row>
    <row r="125" spans="1:16" s="116" customFormat="1" ht="15">
      <c r="A125" s="123"/>
      <c r="B125" s="124"/>
      <c r="C125" s="125"/>
      <c r="D125" s="124"/>
      <c r="E125" s="125"/>
      <c r="F125" s="125"/>
      <c r="G125" s="125"/>
      <c r="H125" s="123"/>
      <c r="I125" s="125"/>
      <c r="J125" s="125"/>
      <c r="K125" s="125"/>
      <c r="L125" s="125"/>
      <c r="M125" s="115"/>
      <c r="N125" s="115"/>
      <c r="O125" s="115"/>
    </row>
    <row r="126" spans="1:16" s="116" customFormat="1" ht="18">
      <c r="A126" s="104" t="s">
        <v>116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6" s="116" customFormat="1" ht="15.75" thickBot="1">
      <c r="A127" s="106" t="s">
        <v>107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6" s="116" customFormat="1" ht="15.75" thickBot="1">
      <c r="A128" s="70" t="s">
        <v>117</v>
      </c>
      <c r="B128" s="70" t="s">
        <v>72</v>
      </c>
      <c r="C128" s="107" t="s">
        <v>73</v>
      </c>
      <c r="D128" s="107" t="s">
        <v>74</v>
      </c>
      <c r="E128" s="70" t="s">
        <v>72</v>
      </c>
      <c r="F128" s="70" t="s">
        <v>75</v>
      </c>
      <c r="G128" s="70" t="s">
        <v>76</v>
      </c>
      <c r="H128" s="107" t="s">
        <v>77</v>
      </c>
      <c r="I128" s="107"/>
      <c r="J128" s="107"/>
      <c r="K128" s="163" t="s">
        <v>78</v>
      </c>
      <c r="L128" s="164"/>
      <c r="M128" s="163" t="s">
        <v>79</v>
      </c>
      <c r="N128" s="164"/>
      <c r="O128" s="107" t="s">
        <v>80</v>
      </c>
      <c r="P128" s="66" t="s">
        <v>81</v>
      </c>
    </row>
    <row r="129" spans="1:16" ht="16.5" thickTop="1" thickBot="1">
      <c r="A129" s="70" t="s">
        <v>82</v>
      </c>
      <c r="B129" s="70" t="s">
        <v>83</v>
      </c>
      <c r="C129" s="70" t="s">
        <v>84</v>
      </c>
      <c r="D129" s="70" t="s">
        <v>85</v>
      </c>
      <c r="E129" s="70" t="s">
        <v>86</v>
      </c>
      <c r="F129" s="70" t="s">
        <v>87</v>
      </c>
      <c r="G129" s="70" t="s">
        <v>40</v>
      </c>
      <c r="H129" s="70" t="s">
        <v>88</v>
      </c>
      <c r="I129" s="70" t="s">
        <v>89</v>
      </c>
      <c r="J129" s="70" t="s">
        <v>90</v>
      </c>
      <c r="K129" s="70" t="s">
        <v>72</v>
      </c>
      <c r="L129" s="70" t="s">
        <v>89</v>
      </c>
      <c r="M129" s="70" t="s">
        <v>72</v>
      </c>
      <c r="N129" s="70" t="s">
        <v>89</v>
      </c>
      <c r="O129" s="70" t="s">
        <v>91</v>
      </c>
      <c r="P129">
        <v>30</v>
      </c>
    </row>
    <row r="130" spans="1:16" ht="15.75" thickTop="1" thickBot="1">
      <c r="A130" s="88" t="s">
        <v>92</v>
      </c>
      <c r="B130" s="90">
        <v>225</v>
      </c>
      <c r="C130" s="90">
        <v>61</v>
      </c>
      <c r="D130" s="109">
        <v>8</v>
      </c>
      <c r="E130" s="90">
        <v>217</v>
      </c>
      <c r="F130" s="89">
        <v>2064</v>
      </c>
      <c r="G130" s="92">
        <v>221.94</v>
      </c>
      <c r="H130" s="90">
        <v>162.80000000000001</v>
      </c>
      <c r="I130" s="94">
        <v>0.75019999999999998</v>
      </c>
      <c r="J130" s="90">
        <v>0.6</v>
      </c>
      <c r="K130" s="90">
        <v>3</v>
      </c>
      <c r="L130" s="90">
        <v>2.16</v>
      </c>
      <c r="M130" s="90">
        <v>214</v>
      </c>
      <c r="N130" s="90">
        <v>0.73</v>
      </c>
      <c r="O130" s="95">
        <v>243059</v>
      </c>
      <c r="P130" s="79">
        <f>+B130/$P$129</f>
        <v>7.5</v>
      </c>
    </row>
    <row r="131" spans="1:16" ht="15" thickBot="1">
      <c r="A131" s="80" t="s">
        <v>93</v>
      </c>
      <c r="B131" s="82">
        <v>203</v>
      </c>
      <c r="C131" s="82">
        <v>60</v>
      </c>
      <c r="D131" s="108">
        <v>1</v>
      </c>
      <c r="E131" s="82">
        <v>202</v>
      </c>
      <c r="F131" s="81">
        <v>1588</v>
      </c>
      <c r="G131" s="84">
        <v>176.44</v>
      </c>
      <c r="H131" s="82">
        <v>144.55000000000001</v>
      </c>
      <c r="I131" s="96">
        <v>0.71560000000000001</v>
      </c>
      <c r="J131" s="82">
        <v>0.6</v>
      </c>
      <c r="K131" s="82">
        <v>3</v>
      </c>
      <c r="L131" s="82">
        <v>2.04</v>
      </c>
      <c r="M131" s="82">
        <v>199</v>
      </c>
      <c r="N131" s="82">
        <v>0.7</v>
      </c>
      <c r="O131" s="87">
        <v>243059</v>
      </c>
      <c r="P131" s="79">
        <f t="shared" ref="P131:P142" si="7">+B131/$P$129</f>
        <v>6.7666666666666666</v>
      </c>
    </row>
    <row r="132" spans="1:16" ht="15" thickBot="1">
      <c r="A132" s="88" t="s">
        <v>94</v>
      </c>
      <c r="B132" s="90">
        <v>160</v>
      </c>
      <c r="C132" s="90">
        <v>25</v>
      </c>
      <c r="D132" s="91">
        <v>0</v>
      </c>
      <c r="E132" s="90">
        <v>160</v>
      </c>
      <c r="F132" s="90">
        <v>867</v>
      </c>
      <c r="G132" s="92">
        <v>93.23</v>
      </c>
      <c r="H132" s="90">
        <v>125.73</v>
      </c>
      <c r="I132" s="94">
        <v>0.78580000000000005</v>
      </c>
      <c r="J132" s="90">
        <v>0.6</v>
      </c>
      <c r="K132" s="90">
        <v>1</v>
      </c>
      <c r="L132" s="90">
        <v>1.78</v>
      </c>
      <c r="M132" s="90">
        <v>159</v>
      </c>
      <c r="N132" s="90">
        <v>0.78</v>
      </c>
      <c r="O132" s="95">
        <v>243059</v>
      </c>
      <c r="P132" s="79">
        <f t="shared" si="7"/>
        <v>5.333333333333333</v>
      </c>
    </row>
    <row r="133" spans="1:16" ht="15" thickBot="1">
      <c r="A133" s="80" t="s">
        <v>95</v>
      </c>
      <c r="B133" s="82">
        <v>135</v>
      </c>
      <c r="C133" s="82">
        <v>19</v>
      </c>
      <c r="D133" s="108">
        <v>1</v>
      </c>
      <c r="E133" s="82">
        <v>134</v>
      </c>
      <c r="F133" s="82">
        <v>511</v>
      </c>
      <c r="G133" s="84">
        <v>54.95</v>
      </c>
      <c r="H133" s="82">
        <v>87.69</v>
      </c>
      <c r="I133" s="96">
        <v>0.65439999999999998</v>
      </c>
      <c r="J133" s="82">
        <v>0.6</v>
      </c>
      <c r="K133" s="82">
        <v>0</v>
      </c>
      <c r="L133" s="82">
        <v>0</v>
      </c>
      <c r="M133" s="82">
        <v>134</v>
      </c>
      <c r="N133" s="82">
        <v>0.65</v>
      </c>
      <c r="O133" s="87">
        <v>243059</v>
      </c>
      <c r="P133" s="79">
        <f t="shared" si="7"/>
        <v>4.5</v>
      </c>
    </row>
    <row r="134" spans="1:16" ht="15" thickBot="1">
      <c r="A134" s="88" t="s">
        <v>96</v>
      </c>
      <c r="B134" s="90">
        <v>98</v>
      </c>
      <c r="C134" s="90">
        <v>12</v>
      </c>
      <c r="D134" s="91">
        <v>0</v>
      </c>
      <c r="E134" s="90">
        <v>98</v>
      </c>
      <c r="F134" s="90">
        <v>353</v>
      </c>
      <c r="G134" s="92">
        <v>42.02</v>
      </c>
      <c r="H134" s="90">
        <v>67</v>
      </c>
      <c r="I134" s="94">
        <v>0.68369999999999997</v>
      </c>
      <c r="J134" s="90">
        <v>0.6</v>
      </c>
      <c r="K134" s="90">
        <v>1</v>
      </c>
      <c r="L134" s="90">
        <v>1.98</v>
      </c>
      <c r="M134" s="90">
        <v>97</v>
      </c>
      <c r="N134" s="90">
        <v>0.67</v>
      </c>
      <c r="O134" s="95">
        <v>243145</v>
      </c>
      <c r="P134" s="79">
        <f t="shared" si="7"/>
        <v>3.2666666666666666</v>
      </c>
    </row>
    <row r="135" spans="1:16" ht="15" thickBot="1">
      <c r="A135" s="80" t="s">
        <v>97</v>
      </c>
      <c r="B135" s="81">
        <v>1086</v>
      </c>
      <c r="C135" s="82">
        <v>837</v>
      </c>
      <c r="D135" s="108">
        <v>10</v>
      </c>
      <c r="E135" s="81">
        <v>1076</v>
      </c>
      <c r="F135" s="81">
        <v>11192</v>
      </c>
      <c r="G135" s="117">
        <v>1203.44</v>
      </c>
      <c r="H135" s="82">
        <v>687.66</v>
      </c>
      <c r="I135" s="96">
        <v>0.6391</v>
      </c>
      <c r="J135" s="82">
        <v>0.6</v>
      </c>
      <c r="K135" s="82">
        <v>6</v>
      </c>
      <c r="L135" s="82">
        <v>2.04</v>
      </c>
      <c r="M135" s="81">
        <v>1070</v>
      </c>
      <c r="N135" s="82">
        <v>0.63</v>
      </c>
      <c r="O135" s="87">
        <v>243181</v>
      </c>
      <c r="P135" s="79">
        <f t="shared" si="7"/>
        <v>36.200000000000003</v>
      </c>
    </row>
    <row r="136" spans="1:16" ht="15" thickBot="1">
      <c r="A136" s="88" t="s">
        <v>98</v>
      </c>
      <c r="B136" s="90">
        <v>943</v>
      </c>
      <c r="C136" s="90">
        <v>597</v>
      </c>
      <c r="D136" s="109">
        <v>10</v>
      </c>
      <c r="E136" s="90">
        <v>933</v>
      </c>
      <c r="F136" s="89">
        <v>8211</v>
      </c>
      <c r="G136" s="92">
        <v>912.33</v>
      </c>
      <c r="H136" s="90">
        <v>590.86</v>
      </c>
      <c r="I136" s="94">
        <v>0.63329999999999997</v>
      </c>
      <c r="J136" s="90">
        <v>0.6</v>
      </c>
      <c r="K136" s="90">
        <v>1</v>
      </c>
      <c r="L136" s="90">
        <v>3.51</v>
      </c>
      <c r="M136" s="90">
        <v>932</v>
      </c>
      <c r="N136" s="90">
        <v>0.63</v>
      </c>
      <c r="O136" s="95">
        <v>243181</v>
      </c>
      <c r="P136" s="79">
        <f t="shared" si="7"/>
        <v>31.433333333333334</v>
      </c>
    </row>
    <row r="137" spans="1:16" ht="15" thickBot="1">
      <c r="A137" s="80" t="s">
        <v>99</v>
      </c>
      <c r="B137" s="82">
        <v>102</v>
      </c>
      <c r="C137" s="82">
        <v>4</v>
      </c>
      <c r="D137" s="83">
        <v>0</v>
      </c>
      <c r="E137" s="82">
        <v>102</v>
      </c>
      <c r="F137" s="82">
        <v>346</v>
      </c>
      <c r="G137" s="84">
        <v>37.200000000000003</v>
      </c>
      <c r="H137" s="82">
        <v>77.040000000000006</v>
      </c>
      <c r="I137" s="96">
        <v>0.75529999999999997</v>
      </c>
      <c r="J137" s="82">
        <v>0.6</v>
      </c>
      <c r="K137" s="82">
        <v>1</v>
      </c>
      <c r="L137" s="82">
        <v>1.78</v>
      </c>
      <c r="M137" s="82">
        <v>101</v>
      </c>
      <c r="N137" s="82">
        <v>0.75</v>
      </c>
      <c r="O137" s="87">
        <v>243181</v>
      </c>
      <c r="P137" s="79">
        <f t="shared" si="7"/>
        <v>3.4</v>
      </c>
    </row>
    <row r="138" spans="1:16" ht="15" thickBot="1">
      <c r="A138" s="88" t="s">
        <v>100</v>
      </c>
      <c r="B138" s="90">
        <v>139</v>
      </c>
      <c r="C138" s="90">
        <v>7</v>
      </c>
      <c r="D138" s="91">
        <v>0</v>
      </c>
      <c r="E138" s="90">
        <v>139</v>
      </c>
      <c r="F138" s="90">
        <v>469</v>
      </c>
      <c r="G138" s="92">
        <v>52.11</v>
      </c>
      <c r="H138" s="90">
        <v>104.28</v>
      </c>
      <c r="I138" s="94">
        <v>0.75019999999999998</v>
      </c>
      <c r="J138" s="90">
        <v>0.6</v>
      </c>
      <c r="K138" s="90">
        <v>4</v>
      </c>
      <c r="L138" s="90">
        <v>1.88</v>
      </c>
      <c r="M138" s="90">
        <v>135</v>
      </c>
      <c r="N138" s="90">
        <v>0.72</v>
      </c>
      <c r="O138" s="95">
        <v>243181</v>
      </c>
      <c r="P138" s="79">
        <f t="shared" si="7"/>
        <v>4.6333333333333337</v>
      </c>
    </row>
    <row r="139" spans="1:16" ht="15" thickBot="1">
      <c r="A139" s="80" t="s">
        <v>101</v>
      </c>
      <c r="B139" s="82">
        <v>156</v>
      </c>
      <c r="C139" s="82">
        <v>7</v>
      </c>
      <c r="D139" s="83">
        <v>0</v>
      </c>
      <c r="E139" s="82">
        <v>156</v>
      </c>
      <c r="F139" s="82">
        <v>457</v>
      </c>
      <c r="G139" s="84">
        <v>49.14</v>
      </c>
      <c r="H139" s="82">
        <v>119.39</v>
      </c>
      <c r="I139" s="96">
        <v>0.76529999999999998</v>
      </c>
      <c r="J139" s="82">
        <v>0.6</v>
      </c>
      <c r="K139" s="82">
        <v>2</v>
      </c>
      <c r="L139" s="82">
        <v>2.2999999999999998</v>
      </c>
      <c r="M139" s="82">
        <v>154</v>
      </c>
      <c r="N139" s="82">
        <v>0.75</v>
      </c>
      <c r="O139" s="87">
        <v>243181</v>
      </c>
      <c r="P139" s="79">
        <f t="shared" si="7"/>
        <v>5.2</v>
      </c>
    </row>
    <row r="140" spans="1:16" ht="15" thickBot="1">
      <c r="A140" s="88" t="s">
        <v>102</v>
      </c>
      <c r="B140" s="90">
        <v>159</v>
      </c>
      <c r="C140" s="90">
        <v>13</v>
      </c>
      <c r="D140" s="91">
        <v>0</v>
      </c>
      <c r="E140" s="90">
        <v>159</v>
      </c>
      <c r="F140" s="90">
        <v>517</v>
      </c>
      <c r="G140" s="92">
        <v>55.59</v>
      </c>
      <c r="H140" s="90">
        <v>106.66</v>
      </c>
      <c r="I140" s="94">
        <v>0.67079999999999995</v>
      </c>
      <c r="J140" s="90">
        <v>0.6</v>
      </c>
      <c r="K140" s="90">
        <v>5</v>
      </c>
      <c r="L140" s="90">
        <v>2.34</v>
      </c>
      <c r="M140" s="90">
        <v>154</v>
      </c>
      <c r="N140" s="90">
        <v>0.62</v>
      </c>
      <c r="O140" s="95">
        <v>243181</v>
      </c>
      <c r="P140" s="79">
        <f t="shared" si="7"/>
        <v>5.3</v>
      </c>
    </row>
    <row r="141" spans="1:16" ht="15" thickBot="1">
      <c r="A141" s="80" t="s">
        <v>103</v>
      </c>
      <c r="B141" s="82">
        <v>158</v>
      </c>
      <c r="C141" s="82">
        <v>1</v>
      </c>
      <c r="D141" s="83">
        <v>0</v>
      </c>
      <c r="E141" s="82">
        <v>158</v>
      </c>
      <c r="F141" s="82">
        <v>492</v>
      </c>
      <c r="G141" s="84">
        <v>54.67</v>
      </c>
      <c r="H141" s="82">
        <v>114.74</v>
      </c>
      <c r="I141" s="96">
        <v>0.72619999999999996</v>
      </c>
      <c r="J141" s="82">
        <v>0.6</v>
      </c>
      <c r="K141" s="82">
        <v>1</v>
      </c>
      <c r="L141" s="82">
        <v>1.78</v>
      </c>
      <c r="M141" s="82">
        <v>157</v>
      </c>
      <c r="N141" s="82">
        <v>0.72</v>
      </c>
      <c r="O141" s="87">
        <v>243181</v>
      </c>
      <c r="P141" s="79">
        <f t="shared" si="7"/>
        <v>5.2666666666666666</v>
      </c>
    </row>
    <row r="142" spans="1:16" ht="15.75" thickBot="1">
      <c r="A142" s="119" t="s">
        <v>87</v>
      </c>
      <c r="B142" s="120">
        <v>3564</v>
      </c>
      <c r="C142" s="120">
        <v>1643</v>
      </c>
      <c r="D142" s="121">
        <v>30</v>
      </c>
      <c r="E142" s="120">
        <v>3534</v>
      </c>
      <c r="F142" s="120">
        <v>27067</v>
      </c>
      <c r="G142" s="121">
        <v>247.19</v>
      </c>
      <c r="H142" s="122">
        <v>2388.4</v>
      </c>
      <c r="I142" s="121">
        <v>0.67579999999999996</v>
      </c>
      <c r="J142" s="119">
        <v>0.6</v>
      </c>
      <c r="K142" s="121">
        <v>28</v>
      </c>
      <c r="L142" s="121">
        <v>2.12</v>
      </c>
      <c r="M142" s="120">
        <v>3506</v>
      </c>
      <c r="N142" s="121">
        <v>0.66</v>
      </c>
      <c r="O142" s="105"/>
      <c r="P142" s="79">
        <f t="shared" si="7"/>
        <v>118.8</v>
      </c>
    </row>
    <row r="145" spans="1:16" ht="18">
      <c r="A145" s="104" t="s">
        <v>118</v>
      </c>
    </row>
    <row r="146" spans="1:16" ht="15.75" thickBot="1">
      <c r="A146" s="106" t="s">
        <v>119</v>
      </c>
    </row>
    <row r="147" spans="1:16" ht="15.75" thickBot="1">
      <c r="A147" s="70" t="s">
        <v>71</v>
      </c>
      <c r="B147" s="70" t="s">
        <v>72</v>
      </c>
      <c r="C147" s="107" t="s">
        <v>73</v>
      </c>
      <c r="D147" s="107" t="s">
        <v>74</v>
      </c>
      <c r="E147" s="70" t="s">
        <v>72</v>
      </c>
      <c r="F147" s="70" t="s">
        <v>75</v>
      </c>
      <c r="G147" s="70" t="s">
        <v>76</v>
      </c>
      <c r="H147" s="107" t="s">
        <v>77</v>
      </c>
      <c r="I147" s="107"/>
      <c r="J147" s="107"/>
      <c r="K147" s="163" t="s">
        <v>78</v>
      </c>
      <c r="L147" s="164"/>
      <c r="M147" s="163" t="s">
        <v>79</v>
      </c>
      <c r="N147" s="164"/>
      <c r="O147" s="107" t="s">
        <v>80</v>
      </c>
      <c r="P147" s="66" t="s">
        <v>81</v>
      </c>
    </row>
    <row r="148" spans="1:16" ht="16.5" thickTop="1" thickBot="1">
      <c r="A148" s="70" t="s">
        <v>82</v>
      </c>
      <c r="B148" s="70" t="s">
        <v>83</v>
      </c>
      <c r="C148" s="70" t="s">
        <v>84</v>
      </c>
      <c r="D148" s="70" t="s">
        <v>85</v>
      </c>
      <c r="E148" s="70" t="s">
        <v>86</v>
      </c>
      <c r="F148" s="70" t="s">
        <v>87</v>
      </c>
      <c r="G148" s="70" t="s">
        <v>40</v>
      </c>
      <c r="H148" s="70" t="s">
        <v>88</v>
      </c>
      <c r="I148" s="70" t="s">
        <v>89</v>
      </c>
      <c r="J148" s="70" t="s">
        <v>90</v>
      </c>
      <c r="K148" s="70" t="s">
        <v>72</v>
      </c>
      <c r="L148" s="70" t="s">
        <v>89</v>
      </c>
      <c r="M148" s="70" t="s">
        <v>72</v>
      </c>
      <c r="N148" s="70" t="s">
        <v>89</v>
      </c>
      <c r="O148" s="70" t="s">
        <v>91</v>
      </c>
      <c r="P148">
        <v>31</v>
      </c>
    </row>
    <row r="149" spans="1:16" s="116" customFormat="1" ht="15.75" thickTop="1" thickBot="1">
      <c r="A149" s="88" t="s">
        <v>92</v>
      </c>
      <c r="B149" s="90">
        <v>303</v>
      </c>
      <c r="C149" s="90">
        <v>25</v>
      </c>
      <c r="D149" s="91">
        <v>0</v>
      </c>
      <c r="E149" s="90">
        <v>303</v>
      </c>
      <c r="F149" s="89">
        <v>3042</v>
      </c>
      <c r="G149" s="92">
        <v>316.55</v>
      </c>
      <c r="H149" s="90">
        <v>242</v>
      </c>
      <c r="I149" s="94">
        <v>0.79869999999999997</v>
      </c>
      <c r="J149" s="90">
        <v>0.6</v>
      </c>
      <c r="K149" s="90">
        <v>0</v>
      </c>
      <c r="L149" s="90">
        <v>0</v>
      </c>
      <c r="M149" s="90">
        <v>303</v>
      </c>
      <c r="N149" s="90">
        <v>0.8</v>
      </c>
      <c r="O149" s="95">
        <v>242906</v>
      </c>
      <c r="P149" s="79">
        <f>+B149/$P$148</f>
        <v>9.7741935483870961</v>
      </c>
    </row>
    <row r="150" spans="1:16" s="116" customFormat="1" ht="15" thickBot="1">
      <c r="A150" s="80" t="s">
        <v>93</v>
      </c>
      <c r="B150" s="82">
        <v>214</v>
      </c>
      <c r="C150" s="82">
        <v>8</v>
      </c>
      <c r="D150" s="83">
        <v>0</v>
      </c>
      <c r="E150" s="82">
        <v>214</v>
      </c>
      <c r="F150" s="81">
        <v>1515</v>
      </c>
      <c r="G150" s="84">
        <v>162.9</v>
      </c>
      <c r="H150" s="82">
        <v>163.43</v>
      </c>
      <c r="I150" s="96">
        <v>0.76370000000000005</v>
      </c>
      <c r="J150" s="82">
        <v>0.6</v>
      </c>
      <c r="K150" s="82">
        <v>1</v>
      </c>
      <c r="L150" s="82">
        <v>1.23</v>
      </c>
      <c r="M150" s="82">
        <v>213</v>
      </c>
      <c r="N150" s="82">
        <v>0.76</v>
      </c>
      <c r="O150" s="87">
        <v>242906</v>
      </c>
      <c r="P150" s="79">
        <f t="shared" ref="P150:P161" si="8">+B150/$P$148</f>
        <v>6.903225806451613</v>
      </c>
    </row>
    <row r="151" spans="1:16" s="116" customFormat="1" ht="15" thickBot="1">
      <c r="A151" s="88" t="s">
        <v>94</v>
      </c>
      <c r="B151" s="90">
        <v>199</v>
      </c>
      <c r="C151" s="90">
        <v>2</v>
      </c>
      <c r="D151" s="91">
        <v>0</v>
      </c>
      <c r="E151" s="90">
        <v>199</v>
      </c>
      <c r="F151" s="89">
        <v>1309</v>
      </c>
      <c r="G151" s="92">
        <v>136.21</v>
      </c>
      <c r="H151" s="90">
        <v>142.68</v>
      </c>
      <c r="I151" s="94">
        <v>0.71699999999999997</v>
      </c>
      <c r="J151" s="90">
        <v>0.6</v>
      </c>
      <c r="K151" s="90">
        <v>0</v>
      </c>
      <c r="L151" s="90">
        <v>0</v>
      </c>
      <c r="M151" s="90">
        <v>199</v>
      </c>
      <c r="N151" s="90">
        <v>0.72</v>
      </c>
      <c r="O151" s="95">
        <v>242906</v>
      </c>
      <c r="P151" s="79">
        <f t="shared" si="8"/>
        <v>6.419354838709677</v>
      </c>
    </row>
    <row r="152" spans="1:16" s="116" customFormat="1" ht="15" thickBot="1">
      <c r="A152" s="80" t="s">
        <v>95</v>
      </c>
      <c r="B152" s="82">
        <v>146</v>
      </c>
      <c r="C152" s="82">
        <v>2</v>
      </c>
      <c r="D152" s="83">
        <v>0</v>
      </c>
      <c r="E152" s="82">
        <v>146</v>
      </c>
      <c r="F152" s="82">
        <v>593</v>
      </c>
      <c r="G152" s="84">
        <v>61.71</v>
      </c>
      <c r="H152" s="82">
        <v>111.66</v>
      </c>
      <c r="I152" s="96">
        <v>0.76480000000000004</v>
      </c>
      <c r="J152" s="82">
        <v>0.6</v>
      </c>
      <c r="K152" s="82">
        <v>1</v>
      </c>
      <c r="L152" s="82">
        <v>0.56000000000000005</v>
      </c>
      <c r="M152" s="82">
        <v>145</v>
      </c>
      <c r="N152" s="82">
        <v>0.77</v>
      </c>
      <c r="O152" s="87">
        <v>242951</v>
      </c>
      <c r="P152" s="79">
        <f>+B152/$P$148</f>
        <v>4.709677419354839</v>
      </c>
    </row>
    <row r="153" spans="1:16" s="116" customFormat="1" ht="15" thickBot="1">
      <c r="A153" s="88" t="s">
        <v>96</v>
      </c>
      <c r="B153" s="90">
        <v>176</v>
      </c>
      <c r="C153" s="90">
        <v>3</v>
      </c>
      <c r="D153" s="91">
        <v>0</v>
      </c>
      <c r="E153" s="90">
        <v>176</v>
      </c>
      <c r="F153" s="89">
        <v>1078</v>
      </c>
      <c r="G153" s="92">
        <v>124.19</v>
      </c>
      <c r="H153" s="90">
        <v>119.21</v>
      </c>
      <c r="I153" s="94">
        <v>0.6774</v>
      </c>
      <c r="J153" s="90">
        <v>0.6</v>
      </c>
      <c r="K153" s="90">
        <v>0</v>
      </c>
      <c r="L153" s="90">
        <v>0</v>
      </c>
      <c r="M153" s="90">
        <v>176</v>
      </c>
      <c r="N153" s="90">
        <v>0.68</v>
      </c>
      <c r="O153" s="95">
        <v>242996</v>
      </c>
      <c r="P153" s="79">
        <f t="shared" si="8"/>
        <v>5.67741935483871</v>
      </c>
    </row>
    <row r="154" spans="1:16" ht="15" thickBot="1">
      <c r="A154" s="80" t="s">
        <v>97</v>
      </c>
      <c r="B154" s="82">
        <v>566</v>
      </c>
      <c r="C154" s="82">
        <v>333</v>
      </c>
      <c r="D154" s="83">
        <v>0</v>
      </c>
      <c r="E154" s="82">
        <v>566</v>
      </c>
      <c r="F154" s="81">
        <v>4834</v>
      </c>
      <c r="G154" s="84">
        <v>503.02</v>
      </c>
      <c r="H154" s="82">
        <v>358.33</v>
      </c>
      <c r="I154" s="96">
        <v>0.6331</v>
      </c>
      <c r="J154" s="82">
        <v>0.6</v>
      </c>
      <c r="K154" s="82">
        <v>1</v>
      </c>
      <c r="L154" s="82">
        <v>2.17</v>
      </c>
      <c r="M154" s="82">
        <v>565</v>
      </c>
      <c r="N154" s="82">
        <v>0.63</v>
      </c>
      <c r="O154" s="87">
        <v>243035</v>
      </c>
      <c r="P154" s="79">
        <f t="shared" si="8"/>
        <v>18.258064516129032</v>
      </c>
    </row>
    <row r="155" spans="1:16" ht="15" thickBot="1">
      <c r="A155" s="88" t="s">
        <v>98</v>
      </c>
      <c r="B155" s="90">
        <v>635</v>
      </c>
      <c r="C155" s="90">
        <v>377</v>
      </c>
      <c r="D155" s="91">
        <v>0</v>
      </c>
      <c r="E155" s="90">
        <v>635</v>
      </c>
      <c r="F155" s="89">
        <v>5578</v>
      </c>
      <c r="G155" s="92">
        <v>599.78</v>
      </c>
      <c r="H155" s="90">
        <v>418.31</v>
      </c>
      <c r="I155" s="94">
        <v>0.65880000000000005</v>
      </c>
      <c r="J155" s="90">
        <v>0.6</v>
      </c>
      <c r="K155" s="90">
        <v>1</v>
      </c>
      <c r="L155" s="90">
        <v>1.37</v>
      </c>
      <c r="M155" s="90">
        <v>634</v>
      </c>
      <c r="N155" s="90">
        <v>0.66</v>
      </c>
      <c r="O155" s="95">
        <v>243060</v>
      </c>
      <c r="P155" s="79">
        <f t="shared" si="8"/>
        <v>20.483870967741936</v>
      </c>
    </row>
    <row r="156" spans="1:16" ht="15" thickBot="1">
      <c r="A156" s="80" t="s">
        <v>99</v>
      </c>
      <c r="B156" s="82">
        <v>303</v>
      </c>
      <c r="C156" s="82">
        <v>151</v>
      </c>
      <c r="D156" s="83">
        <v>0</v>
      </c>
      <c r="E156" s="82">
        <v>303</v>
      </c>
      <c r="F156" s="81">
        <v>2603</v>
      </c>
      <c r="G156" s="84">
        <v>270.86</v>
      </c>
      <c r="H156" s="82">
        <v>215.39</v>
      </c>
      <c r="I156" s="96">
        <v>0.71089999999999998</v>
      </c>
      <c r="J156" s="82">
        <v>0.6</v>
      </c>
      <c r="K156" s="82">
        <v>0</v>
      </c>
      <c r="L156" s="82">
        <v>0</v>
      </c>
      <c r="M156" s="82">
        <v>303</v>
      </c>
      <c r="N156" s="82">
        <v>0.71</v>
      </c>
      <c r="O156" s="87">
        <v>243108</v>
      </c>
      <c r="P156" s="79">
        <f t="shared" si="8"/>
        <v>9.7741935483870961</v>
      </c>
    </row>
    <row r="157" spans="1:16" ht="15" thickBot="1">
      <c r="A157" s="88" t="s">
        <v>100</v>
      </c>
      <c r="B157" s="90">
        <v>214</v>
      </c>
      <c r="C157" s="90">
        <v>66</v>
      </c>
      <c r="D157" s="91">
        <v>0</v>
      </c>
      <c r="E157" s="90">
        <v>214</v>
      </c>
      <c r="F157" s="89">
        <v>1447</v>
      </c>
      <c r="G157" s="92">
        <v>155.59</v>
      </c>
      <c r="H157" s="90">
        <v>153.9</v>
      </c>
      <c r="I157" s="94">
        <v>0.71919999999999995</v>
      </c>
      <c r="J157" s="90">
        <v>0.6</v>
      </c>
      <c r="K157" s="90">
        <v>0</v>
      </c>
      <c r="L157" s="90">
        <v>0</v>
      </c>
      <c r="M157" s="90">
        <v>214</v>
      </c>
      <c r="N157" s="90">
        <v>0.72</v>
      </c>
      <c r="O157" s="95">
        <v>243124</v>
      </c>
      <c r="P157" s="79">
        <f t="shared" si="8"/>
        <v>6.903225806451613</v>
      </c>
    </row>
    <row r="158" spans="1:16" ht="15" thickBot="1">
      <c r="A158" s="80" t="s">
        <v>101</v>
      </c>
      <c r="B158" s="82">
        <v>195</v>
      </c>
      <c r="C158" s="82">
        <v>38</v>
      </c>
      <c r="D158" s="83">
        <v>0</v>
      </c>
      <c r="E158" s="82">
        <v>195</v>
      </c>
      <c r="F158" s="81">
        <v>1258</v>
      </c>
      <c r="G158" s="84">
        <v>130.91</v>
      </c>
      <c r="H158" s="82">
        <v>137.44999999999999</v>
      </c>
      <c r="I158" s="96">
        <v>0.70489999999999997</v>
      </c>
      <c r="J158" s="82">
        <v>0.6</v>
      </c>
      <c r="K158" s="82">
        <v>0</v>
      </c>
      <c r="L158" s="82">
        <v>0</v>
      </c>
      <c r="M158" s="82">
        <v>195</v>
      </c>
      <c r="N158" s="82">
        <v>0.7</v>
      </c>
      <c r="O158" s="87">
        <v>243133</v>
      </c>
      <c r="P158" s="79">
        <f t="shared" si="8"/>
        <v>6.290322580645161</v>
      </c>
    </row>
    <row r="159" spans="1:16" ht="15" thickBot="1">
      <c r="A159" s="88" t="s">
        <v>102</v>
      </c>
      <c r="B159" s="90">
        <v>159</v>
      </c>
      <c r="C159" s="90">
        <v>0</v>
      </c>
      <c r="D159" s="91">
        <v>0</v>
      </c>
      <c r="E159" s="90">
        <v>159</v>
      </c>
      <c r="F159" s="90">
        <v>890</v>
      </c>
      <c r="G159" s="92">
        <v>92.61</v>
      </c>
      <c r="H159" s="90">
        <v>114.14</v>
      </c>
      <c r="I159" s="94">
        <v>0.71789999999999998</v>
      </c>
      <c r="J159" s="90">
        <v>0.6</v>
      </c>
      <c r="K159" s="90">
        <v>0</v>
      </c>
      <c r="L159" s="90">
        <v>0</v>
      </c>
      <c r="M159" s="90">
        <v>159</v>
      </c>
      <c r="N159" s="90">
        <v>0.72</v>
      </c>
      <c r="O159" s="95">
        <v>243152</v>
      </c>
      <c r="P159" s="79">
        <f t="shared" si="8"/>
        <v>5.129032258064516</v>
      </c>
    </row>
    <row r="160" spans="1:16" ht="15" thickBot="1">
      <c r="A160" s="80" t="s">
        <v>103</v>
      </c>
      <c r="B160" s="82">
        <v>163</v>
      </c>
      <c r="C160" s="82">
        <v>0</v>
      </c>
      <c r="D160" s="108">
        <v>1</v>
      </c>
      <c r="E160" s="82">
        <v>162</v>
      </c>
      <c r="F160" s="82">
        <v>823</v>
      </c>
      <c r="G160" s="84">
        <v>88.49</v>
      </c>
      <c r="H160" s="82">
        <v>117.4</v>
      </c>
      <c r="I160" s="96">
        <v>0.72470000000000001</v>
      </c>
      <c r="J160" s="82">
        <v>0.6</v>
      </c>
      <c r="K160" s="82">
        <v>1</v>
      </c>
      <c r="L160" s="82">
        <v>0.54</v>
      </c>
      <c r="M160" s="82">
        <v>161</v>
      </c>
      <c r="N160" s="82">
        <v>0.73</v>
      </c>
      <c r="O160" s="87">
        <v>243187</v>
      </c>
      <c r="P160" s="79">
        <f t="shared" si="8"/>
        <v>5.258064516129032</v>
      </c>
    </row>
    <row r="161" spans="1:16" ht="15.75" thickBot="1">
      <c r="A161" s="119" t="s">
        <v>87</v>
      </c>
      <c r="B161" s="120">
        <v>3273</v>
      </c>
      <c r="C161" s="120">
        <v>1005</v>
      </c>
      <c r="D161" s="121">
        <v>1</v>
      </c>
      <c r="E161" s="120">
        <v>3272</v>
      </c>
      <c r="F161" s="120">
        <v>24970</v>
      </c>
      <c r="G161" s="121">
        <v>220.68</v>
      </c>
      <c r="H161" s="122">
        <v>2293.91</v>
      </c>
      <c r="I161" s="121">
        <v>0.70109999999999995</v>
      </c>
      <c r="J161" s="119">
        <v>0.6</v>
      </c>
      <c r="K161" s="121">
        <v>5</v>
      </c>
      <c r="L161" s="121">
        <v>1.17</v>
      </c>
      <c r="M161" s="120">
        <v>3267</v>
      </c>
      <c r="N161" s="121">
        <v>0.7</v>
      </c>
      <c r="O161" s="105"/>
      <c r="P161" s="79">
        <f t="shared" si="8"/>
        <v>105.58064516129032</v>
      </c>
    </row>
    <row r="163" spans="1:16" ht="18">
      <c r="A163" s="104" t="s">
        <v>120</v>
      </c>
    </row>
    <row r="164" spans="1:16" ht="15.75" thickBot="1">
      <c r="A164" s="106" t="s">
        <v>121</v>
      </c>
    </row>
    <row r="165" spans="1:16" ht="15.75" thickBot="1">
      <c r="A165" s="70" t="s">
        <v>71</v>
      </c>
      <c r="B165" s="70" t="s">
        <v>72</v>
      </c>
      <c r="C165" s="107" t="s">
        <v>73</v>
      </c>
      <c r="D165" s="107" t="s">
        <v>74</v>
      </c>
      <c r="E165" s="70" t="s">
        <v>72</v>
      </c>
      <c r="F165" s="70" t="s">
        <v>75</v>
      </c>
      <c r="G165" s="70" t="s">
        <v>76</v>
      </c>
      <c r="H165" s="107" t="s">
        <v>77</v>
      </c>
      <c r="I165" s="107"/>
      <c r="J165" s="107"/>
      <c r="K165" s="163" t="s">
        <v>78</v>
      </c>
      <c r="L165" s="164"/>
      <c r="M165" s="163" t="s">
        <v>79</v>
      </c>
      <c r="N165" s="164"/>
      <c r="O165" s="107" t="s">
        <v>80</v>
      </c>
      <c r="P165" s="66" t="s">
        <v>81</v>
      </c>
    </row>
    <row r="166" spans="1:16" ht="16.5" thickTop="1" thickBot="1">
      <c r="A166" s="70" t="s">
        <v>82</v>
      </c>
      <c r="B166" s="70" t="s">
        <v>83</v>
      </c>
      <c r="C166" s="70" t="s">
        <v>84</v>
      </c>
      <c r="D166" s="70" t="s">
        <v>85</v>
      </c>
      <c r="E166" s="70" t="s">
        <v>86</v>
      </c>
      <c r="F166" s="70" t="s">
        <v>87</v>
      </c>
      <c r="G166" s="70" t="s">
        <v>40</v>
      </c>
      <c r="H166" s="70" t="s">
        <v>88</v>
      </c>
      <c r="I166" s="70" t="s">
        <v>89</v>
      </c>
      <c r="J166" s="70" t="s">
        <v>90</v>
      </c>
      <c r="K166" s="70" t="s">
        <v>72</v>
      </c>
      <c r="L166" s="70" t="s">
        <v>89</v>
      </c>
      <c r="M166" s="70" t="s">
        <v>72</v>
      </c>
      <c r="N166" s="70" t="s">
        <v>89</v>
      </c>
      <c r="O166" s="70" t="s">
        <v>91</v>
      </c>
      <c r="P166">
        <v>46</v>
      </c>
    </row>
    <row r="167" spans="1:16" s="116" customFormat="1" ht="15.75" thickTop="1" thickBot="1">
      <c r="A167" s="88" t="s">
        <v>92</v>
      </c>
      <c r="B167" s="90">
        <v>235</v>
      </c>
      <c r="C167" s="90">
        <v>98</v>
      </c>
      <c r="D167" s="109">
        <v>2</v>
      </c>
      <c r="E167" s="90">
        <v>233</v>
      </c>
      <c r="F167" s="89">
        <v>2215</v>
      </c>
      <c r="G167" s="92">
        <v>155.33000000000001</v>
      </c>
      <c r="H167" s="90">
        <v>174.07</v>
      </c>
      <c r="I167" s="94">
        <v>0.74709999999999999</v>
      </c>
      <c r="J167" s="90">
        <v>0.6</v>
      </c>
      <c r="K167" s="90">
        <v>2</v>
      </c>
      <c r="L167" s="90">
        <v>1.37</v>
      </c>
      <c r="M167" s="90">
        <v>231</v>
      </c>
      <c r="N167" s="90">
        <v>0.74</v>
      </c>
      <c r="O167" s="95">
        <v>242913</v>
      </c>
      <c r="P167" s="79">
        <f>+B167/$P$166</f>
        <v>5.1086956521739131</v>
      </c>
    </row>
    <row r="168" spans="1:16" s="116" customFormat="1" ht="15" thickBot="1">
      <c r="A168" s="80" t="s">
        <v>93</v>
      </c>
      <c r="B168" s="82">
        <v>195</v>
      </c>
      <c r="C168" s="82">
        <v>75</v>
      </c>
      <c r="D168" s="108">
        <v>2</v>
      </c>
      <c r="E168" s="82">
        <v>193</v>
      </c>
      <c r="F168" s="81">
        <v>1399</v>
      </c>
      <c r="G168" s="84">
        <v>101.38</v>
      </c>
      <c r="H168" s="82">
        <v>137.31</v>
      </c>
      <c r="I168" s="96">
        <v>0.71150000000000002</v>
      </c>
      <c r="J168" s="82">
        <v>0.6</v>
      </c>
      <c r="K168" s="82">
        <v>1</v>
      </c>
      <c r="L168" s="82">
        <v>2.17</v>
      </c>
      <c r="M168" s="82">
        <v>192</v>
      </c>
      <c r="N168" s="82">
        <v>0.7</v>
      </c>
      <c r="O168" s="87">
        <v>242913</v>
      </c>
      <c r="P168" s="79">
        <f t="shared" ref="P168:P177" si="9">+B168/$P$166</f>
        <v>4.2391304347826084</v>
      </c>
    </row>
    <row r="169" spans="1:16" s="116" customFormat="1" ht="15" thickBot="1">
      <c r="A169" s="88" t="s">
        <v>94</v>
      </c>
      <c r="B169" s="90">
        <v>181</v>
      </c>
      <c r="C169" s="90">
        <v>30</v>
      </c>
      <c r="D169" s="109">
        <v>2</v>
      </c>
      <c r="E169" s="90">
        <v>179</v>
      </c>
      <c r="F169" s="89">
        <v>1037</v>
      </c>
      <c r="G169" s="92">
        <v>72.72</v>
      </c>
      <c r="H169" s="90">
        <v>123.31</v>
      </c>
      <c r="I169" s="94">
        <v>0.68889999999999996</v>
      </c>
      <c r="J169" s="90">
        <v>0.6</v>
      </c>
      <c r="K169" s="90">
        <v>0</v>
      </c>
      <c r="L169" s="90">
        <v>0</v>
      </c>
      <c r="M169" s="90">
        <v>179</v>
      </c>
      <c r="N169" s="90">
        <v>0.69</v>
      </c>
      <c r="O169" s="95">
        <v>242913</v>
      </c>
      <c r="P169" s="79">
        <f t="shared" si="9"/>
        <v>3.9347826086956523</v>
      </c>
    </row>
    <row r="170" spans="1:16" s="116" customFormat="1" ht="15" thickBot="1">
      <c r="A170" s="80" t="s">
        <v>95</v>
      </c>
      <c r="B170" s="82">
        <v>177</v>
      </c>
      <c r="C170" s="82">
        <v>47</v>
      </c>
      <c r="D170" s="83">
        <v>0</v>
      </c>
      <c r="E170" s="82">
        <v>177</v>
      </c>
      <c r="F170" s="81">
        <v>1015</v>
      </c>
      <c r="G170" s="84">
        <v>71.180000000000007</v>
      </c>
      <c r="H170" s="82">
        <v>136.77000000000001</v>
      </c>
      <c r="I170" s="96">
        <v>0.77270000000000005</v>
      </c>
      <c r="J170" s="82">
        <v>0.6</v>
      </c>
      <c r="K170" s="82">
        <v>2</v>
      </c>
      <c r="L170" s="82">
        <v>0.6</v>
      </c>
      <c r="M170" s="82">
        <v>175</v>
      </c>
      <c r="N170" s="82">
        <v>0.77</v>
      </c>
      <c r="O170" s="87">
        <v>242947</v>
      </c>
      <c r="P170" s="79">
        <f t="shared" si="9"/>
        <v>3.847826086956522</v>
      </c>
    </row>
    <row r="171" spans="1:16" s="116" customFormat="1" ht="15" thickBot="1">
      <c r="A171" s="88" t="s">
        <v>96</v>
      </c>
      <c r="B171" s="90">
        <v>242</v>
      </c>
      <c r="C171" s="90">
        <v>108</v>
      </c>
      <c r="D171" s="91">
        <v>0</v>
      </c>
      <c r="E171" s="90">
        <v>242</v>
      </c>
      <c r="F171" s="89">
        <v>1601</v>
      </c>
      <c r="G171" s="92">
        <v>124.3</v>
      </c>
      <c r="H171" s="90">
        <v>168.68</v>
      </c>
      <c r="I171" s="94">
        <v>0.69699999999999995</v>
      </c>
      <c r="J171" s="90">
        <v>0.6</v>
      </c>
      <c r="K171" s="90">
        <v>1</v>
      </c>
      <c r="L171" s="90">
        <v>0.56000000000000005</v>
      </c>
      <c r="M171" s="90">
        <v>241</v>
      </c>
      <c r="N171" s="90">
        <v>0.7</v>
      </c>
      <c r="O171" s="95">
        <v>243007</v>
      </c>
      <c r="P171" s="79">
        <f t="shared" si="9"/>
        <v>5.2608695652173916</v>
      </c>
    </row>
    <row r="172" spans="1:16" s="116" customFormat="1" ht="15" thickBot="1">
      <c r="A172" s="80" t="s">
        <v>97</v>
      </c>
      <c r="B172" s="82">
        <v>986</v>
      </c>
      <c r="C172" s="82">
        <v>850</v>
      </c>
      <c r="D172" s="83">
        <v>0</v>
      </c>
      <c r="E172" s="82">
        <v>986</v>
      </c>
      <c r="F172" s="81">
        <v>9061</v>
      </c>
      <c r="G172" s="84">
        <v>635.41</v>
      </c>
      <c r="H172" s="82">
        <v>604.78</v>
      </c>
      <c r="I172" s="96">
        <v>0.61339999999999995</v>
      </c>
      <c r="J172" s="82">
        <v>0.6</v>
      </c>
      <c r="K172" s="82">
        <v>0</v>
      </c>
      <c r="L172" s="82">
        <v>0</v>
      </c>
      <c r="M172" s="82">
        <v>986</v>
      </c>
      <c r="N172" s="82">
        <v>0.61</v>
      </c>
      <c r="O172" s="87">
        <v>243056</v>
      </c>
      <c r="P172" s="79">
        <f t="shared" si="9"/>
        <v>21.434782608695652</v>
      </c>
    </row>
    <row r="173" spans="1:16" s="116" customFormat="1" ht="15" thickBot="1">
      <c r="A173" s="88" t="s">
        <v>98</v>
      </c>
      <c r="B173" s="90">
        <v>758</v>
      </c>
      <c r="C173" s="90">
        <v>634</v>
      </c>
      <c r="D173" s="109">
        <v>6</v>
      </c>
      <c r="E173" s="90">
        <v>752</v>
      </c>
      <c r="F173" s="89">
        <v>6912</v>
      </c>
      <c r="G173" s="92">
        <v>500.87</v>
      </c>
      <c r="H173" s="90">
        <v>494.81</v>
      </c>
      <c r="I173" s="94">
        <v>0.65800000000000003</v>
      </c>
      <c r="J173" s="90">
        <v>0.6</v>
      </c>
      <c r="K173" s="90">
        <v>0</v>
      </c>
      <c r="L173" s="90">
        <v>0</v>
      </c>
      <c r="M173" s="90">
        <v>752</v>
      </c>
      <c r="N173" s="90">
        <v>0.66</v>
      </c>
      <c r="O173" s="95">
        <v>243061</v>
      </c>
      <c r="P173" s="79">
        <f t="shared" si="9"/>
        <v>16.478260869565219</v>
      </c>
    </row>
    <row r="174" spans="1:16" s="116" customFormat="1" ht="15" thickBot="1">
      <c r="A174" s="80" t="s">
        <v>99</v>
      </c>
      <c r="B174" s="82">
        <v>443</v>
      </c>
      <c r="C174" s="82">
        <v>216</v>
      </c>
      <c r="D174" s="108">
        <v>136</v>
      </c>
      <c r="E174" s="82">
        <v>307</v>
      </c>
      <c r="F174" s="81">
        <v>3801</v>
      </c>
      <c r="G174" s="84">
        <v>266.55</v>
      </c>
      <c r="H174" s="82">
        <v>206.08</v>
      </c>
      <c r="I174" s="96">
        <v>0.67130000000000001</v>
      </c>
      <c r="J174" s="82">
        <v>0.6</v>
      </c>
      <c r="K174" s="82">
        <v>1</v>
      </c>
      <c r="L174" s="82">
        <v>0.56000000000000005</v>
      </c>
      <c r="M174" s="82">
        <v>306</v>
      </c>
      <c r="N174" s="82">
        <v>0.67</v>
      </c>
      <c r="O174" s="87">
        <v>243061</v>
      </c>
      <c r="P174" s="79">
        <f t="shared" si="9"/>
        <v>9.6304347826086953</v>
      </c>
    </row>
    <row r="175" spans="1:16" s="116" customFormat="1" ht="15" thickBot="1">
      <c r="A175" s="88" t="s">
        <v>100</v>
      </c>
      <c r="B175" s="90">
        <v>212</v>
      </c>
      <c r="C175" s="90">
        <v>77</v>
      </c>
      <c r="D175" s="91">
        <v>0</v>
      </c>
      <c r="E175" s="90">
        <v>212</v>
      </c>
      <c r="F175" s="89">
        <v>1375</v>
      </c>
      <c r="G175" s="92">
        <v>99.64</v>
      </c>
      <c r="H175" s="90">
        <v>161.61000000000001</v>
      </c>
      <c r="I175" s="94">
        <v>0.76229999999999998</v>
      </c>
      <c r="J175" s="90">
        <v>0.6</v>
      </c>
      <c r="K175" s="90">
        <v>1</v>
      </c>
      <c r="L175" s="90">
        <v>1.49</v>
      </c>
      <c r="M175" s="90">
        <v>211</v>
      </c>
      <c r="N175" s="90">
        <v>0.76</v>
      </c>
      <c r="O175" s="95">
        <v>243101</v>
      </c>
      <c r="P175" s="79">
        <f t="shared" si="9"/>
        <v>4.6086956521739131</v>
      </c>
    </row>
    <row r="176" spans="1:16" s="116" customFormat="1" ht="15" thickBot="1">
      <c r="A176" s="80" t="s">
        <v>101</v>
      </c>
      <c r="B176" s="82">
        <v>172</v>
      </c>
      <c r="C176" s="82">
        <v>4</v>
      </c>
      <c r="D176" s="83">
        <v>0</v>
      </c>
      <c r="E176" s="82">
        <v>172</v>
      </c>
      <c r="F176" s="82">
        <v>651</v>
      </c>
      <c r="G176" s="84">
        <v>45.65</v>
      </c>
      <c r="H176" s="82">
        <v>119.35</v>
      </c>
      <c r="I176" s="96">
        <v>0.69389999999999996</v>
      </c>
      <c r="J176" s="82">
        <v>0.6</v>
      </c>
      <c r="K176" s="82">
        <v>1</v>
      </c>
      <c r="L176" s="82">
        <v>0.56000000000000005</v>
      </c>
      <c r="M176" s="82">
        <v>171</v>
      </c>
      <c r="N176" s="82">
        <v>0.69</v>
      </c>
      <c r="O176" s="87">
        <v>243132</v>
      </c>
      <c r="P176" s="79">
        <f t="shared" si="9"/>
        <v>3.7391304347826089</v>
      </c>
    </row>
    <row r="177" spans="1:16" s="116" customFormat="1" ht="15" thickBot="1">
      <c r="A177" s="88" t="s">
        <v>102</v>
      </c>
      <c r="B177" s="90">
        <v>201</v>
      </c>
      <c r="C177" s="90">
        <v>23</v>
      </c>
      <c r="D177" s="91">
        <v>0</v>
      </c>
      <c r="E177" s="90">
        <v>201</v>
      </c>
      <c r="F177" s="90">
        <v>947</v>
      </c>
      <c r="G177" s="92">
        <v>66.41</v>
      </c>
      <c r="H177" s="90">
        <v>157.28</v>
      </c>
      <c r="I177" s="94">
        <v>0.78249999999999997</v>
      </c>
      <c r="J177" s="90">
        <v>0.6</v>
      </c>
      <c r="K177" s="90">
        <v>0</v>
      </c>
      <c r="L177" s="90">
        <v>0</v>
      </c>
      <c r="M177" s="90">
        <v>201</v>
      </c>
      <c r="N177" s="90">
        <v>0.78</v>
      </c>
      <c r="O177" s="95">
        <v>243161</v>
      </c>
      <c r="P177" s="79">
        <f t="shared" si="9"/>
        <v>4.3695652173913047</v>
      </c>
    </row>
    <row r="178" spans="1:16" s="116" customFormat="1" ht="15" thickBot="1">
      <c r="A178" s="80" t="s">
        <v>103</v>
      </c>
      <c r="B178" s="82">
        <v>191</v>
      </c>
      <c r="C178" s="82">
        <v>8</v>
      </c>
      <c r="D178" s="83">
        <v>0</v>
      </c>
      <c r="E178" s="82">
        <v>191</v>
      </c>
      <c r="F178" s="82">
        <v>806</v>
      </c>
      <c r="G178" s="84">
        <v>58.41</v>
      </c>
      <c r="H178" s="82">
        <v>120.93</v>
      </c>
      <c r="I178" s="96">
        <v>0.6331</v>
      </c>
      <c r="J178" s="82">
        <v>0.6</v>
      </c>
      <c r="K178" s="82">
        <v>0</v>
      </c>
      <c r="L178" s="82">
        <v>0</v>
      </c>
      <c r="M178" s="82">
        <v>191</v>
      </c>
      <c r="N178" s="82">
        <v>0.63</v>
      </c>
      <c r="O178" s="87">
        <v>243179</v>
      </c>
      <c r="P178" s="79">
        <f>+B178/$P$166</f>
        <v>4.1521739130434785</v>
      </c>
    </row>
    <row r="179" spans="1:16" s="116" customFormat="1" ht="15.75" thickBot="1">
      <c r="A179" s="119" t="s">
        <v>87</v>
      </c>
      <c r="B179" s="120">
        <v>3993</v>
      </c>
      <c r="C179" s="120">
        <v>2170</v>
      </c>
      <c r="D179" s="121">
        <v>148</v>
      </c>
      <c r="E179" s="120">
        <v>3845</v>
      </c>
      <c r="F179" s="120">
        <v>30820</v>
      </c>
      <c r="G179" s="121">
        <v>183.56</v>
      </c>
      <c r="H179" s="122">
        <v>2604.98</v>
      </c>
      <c r="I179" s="121">
        <v>0.67749999999999999</v>
      </c>
      <c r="J179" s="119">
        <v>0.6</v>
      </c>
      <c r="K179" s="121">
        <v>9</v>
      </c>
      <c r="L179" s="121">
        <v>1.03</v>
      </c>
      <c r="M179" s="120">
        <v>3836</v>
      </c>
      <c r="N179" s="121">
        <v>0.68</v>
      </c>
      <c r="O179" s="105"/>
      <c r="P179" s="79">
        <f>+B179/$P$166</f>
        <v>86.804347826086953</v>
      </c>
    </row>
    <row r="181" spans="1:16" ht="18">
      <c r="A181" s="104" t="s">
        <v>122</v>
      </c>
    </row>
    <row r="182" spans="1:16" ht="15.75" thickBot="1">
      <c r="A182" s="106" t="s">
        <v>111</v>
      </c>
    </row>
    <row r="183" spans="1:16" ht="15.75" thickBot="1">
      <c r="A183" s="70" t="s">
        <v>71</v>
      </c>
      <c r="B183" s="70" t="s">
        <v>72</v>
      </c>
      <c r="C183" s="107" t="s">
        <v>73</v>
      </c>
      <c r="D183" s="107" t="s">
        <v>74</v>
      </c>
      <c r="E183" s="70" t="s">
        <v>72</v>
      </c>
      <c r="F183" s="70" t="s">
        <v>75</v>
      </c>
      <c r="G183" s="70" t="s">
        <v>76</v>
      </c>
      <c r="H183" s="107" t="s">
        <v>77</v>
      </c>
      <c r="I183" s="107"/>
      <c r="J183" s="107"/>
      <c r="K183" s="163" t="s">
        <v>78</v>
      </c>
      <c r="L183" s="164"/>
      <c r="M183" s="163" t="s">
        <v>79</v>
      </c>
      <c r="N183" s="164"/>
      <c r="O183" s="107" t="s">
        <v>80</v>
      </c>
      <c r="P183" s="66" t="s">
        <v>81</v>
      </c>
    </row>
    <row r="184" spans="1:16" ht="16.5" thickTop="1" thickBot="1">
      <c r="A184" s="70" t="s">
        <v>82</v>
      </c>
      <c r="B184" s="70" t="s">
        <v>83</v>
      </c>
      <c r="C184" s="70" t="s">
        <v>84</v>
      </c>
      <c r="D184" s="70" t="s">
        <v>85</v>
      </c>
      <c r="E184" s="70" t="s">
        <v>86</v>
      </c>
      <c r="F184" s="70" t="s">
        <v>87</v>
      </c>
      <c r="G184" s="70" t="s">
        <v>40</v>
      </c>
      <c r="H184" s="70" t="s">
        <v>88</v>
      </c>
      <c r="I184" s="70" t="s">
        <v>89</v>
      </c>
      <c r="J184" s="70" t="s">
        <v>90</v>
      </c>
      <c r="K184" s="70" t="s">
        <v>72</v>
      </c>
      <c r="L184" s="70" t="s">
        <v>89</v>
      </c>
      <c r="M184" s="70" t="s">
        <v>72</v>
      </c>
      <c r="N184" s="70" t="s">
        <v>89</v>
      </c>
      <c r="O184" s="70" t="s">
        <v>91</v>
      </c>
      <c r="P184">
        <v>40</v>
      </c>
    </row>
    <row r="185" spans="1:16" ht="15.75" thickTop="1" thickBot="1">
      <c r="A185" s="88" t="s">
        <v>92</v>
      </c>
      <c r="B185" s="90">
        <v>225</v>
      </c>
      <c r="C185" s="90">
        <v>12</v>
      </c>
      <c r="D185" s="91">
        <v>0</v>
      </c>
      <c r="E185" s="90">
        <v>225</v>
      </c>
      <c r="F185" s="89">
        <v>2143</v>
      </c>
      <c r="G185" s="92">
        <v>172.82</v>
      </c>
      <c r="H185" s="90">
        <v>178.54</v>
      </c>
      <c r="I185" s="94">
        <v>0.79349999999999998</v>
      </c>
      <c r="J185" s="90">
        <v>0.6</v>
      </c>
      <c r="K185" s="90">
        <v>0</v>
      </c>
      <c r="L185" s="90">
        <v>0</v>
      </c>
      <c r="M185" s="90">
        <v>225</v>
      </c>
      <c r="N185" s="90">
        <v>0.79</v>
      </c>
      <c r="O185" s="95">
        <v>243090</v>
      </c>
      <c r="P185" s="79">
        <f>+B185/$P$184</f>
        <v>5.625</v>
      </c>
    </row>
    <row r="186" spans="1:16" ht="15" thickBot="1">
      <c r="A186" s="80" t="s">
        <v>93</v>
      </c>
      <c r="B186" s="82">
        <v>148</v>
      </c>
      <c r="C186" s="82">
        <v>2</v>
      </c>
      <c r="D186" s="83">
        <v>0</v>
      </c>
      <c r="E186" s="82">
        <v>148</v>
      </c>
      <c r="F186" s="81">
        <v>1122</v>
      </c>
      <c r="G186" s="84">
        <v>93.5</v>
      </c>
      <c r="H186" s="82">
        <v>120.76</v>
      </c>
      <c r="I186" s="96">
        <v>0.81589999999999996</v>
      </c>
      <c r="J186" s="82">
        <v>0.6</v>
      </c>
      <c r="K186" s="82">
        <v>1</v>
      </c>
      <c r="L186" s="82">
        <v>0.56000000000000005</v>
      </c>
      <c r="M186" s="82">
        <v>147</v>
      </c>
      <c r="N186" s="82">
        <v>0.82</v>
      </c>
      <c r="O186" s="87">
        <v>243090</v>
      </c>
      <c r="P186" s="79">
        <f t="shared" ref="P186:P197" si="10">+B186/$P$184</f>
        <v>3.7</v>
      </c>
    </row>
    <row r="187" spans="1:16" ht="15" thickBot="1">
      <c r="A187" s="88" t="s">
        <v>94</v>
      </c>
      <c r="B187" s="90">
        <v>131</v>
      </c>
      <c r="C187" s="90">
        <v>0</v>
      </c>
      <c r="D187" s="91">
        <v>0</v>
      </c>
      <c r="E187" s="90">
        <v>131</v>
      </c>
      <c r="F187" s="90">
        <v>722</v>
      </c>
      <c r="G187" s="92">
        <v>58.23</v>
      </c>
      <c r="H187" s="90">
        <v>104.76</v>
      </c>
      <c r="I187" s="94">
        <v>0.79969999999999997</v>
      </c>
      <c r="J187" s="90">
        <v>0.6</v>
      </c>
      <c r="K187" s="90">
        <v>0</v>
      </c>
      <c r="L187" s="90">
        <v>0</v>
      </c>
      <c r="M187" s="90">
        <v>131</v>
      </c>
      <c r="N187" s="90">
        <v>0.8</v>
      </c>
      <c r="O187" s="95">
        <v>243090</v>
      </c>
      <c r="P187" s="79">
        <f>+B187/$P$184</f>
        <v>3.2749999999999999</v>
      </c>
    </row>
    <row r="188" spans="1:16" ht="15" thickBot="1">
      <c r="A188" s="80" t="s">
        <v>95</v>
      </c>
      <c r="B188" s="82">
        <v>167</v>
      </c>
      <c r="C188" s="82">
        <v>2</v>
      </c>
      <c r="D188" s="83">
        <v>0</v>
      </c>
      <c r="E188" s="82">
        <v>167</v>
      </c>
      <c r="F188" s="81">
        <v>1126</v>
      </c>
      <c r="G188" s="84">
        <v>90.81</v>
      </c>
      <c r="H188" s="82">
        <v>139.65</v>
      </c>
      <c r="I188" s="96">
        <v>0.83620000000000005</v>
      </c>
      <c r="J188" s="82">
        <v>0.6</v>
      </c>
      <c r="K188" s="82">
        <v>1</v>
      </c>
      <c r="L188" s="82">
        <v>0.56000000000000005</v>
      </c>
      <c r="M188" s="82">
        <v>166</v>
      </c>
      <c r="N188" s="82">
        <v>0.84</v>
      </c>
      <c r="O188" s="87">
        <v>243090</v>
      </c>
      <c r="P188" s="79">
        <f t="shared" si="10"/>
        <v>4.1749999999999998</v>
      </c>
    </row>
    <row r="189" spans="1:16" ht="15" thickBot="1">
      <c r="A189" s="88" t="s">
        <v>96</v>
      </c>
      <c r="B189" s="90">
        <v>258</v>
      </c>
      <c r="C189" s="90">
        <v>27</v>
      </c>
      <c r="D189" s="91">
        <v>0</v>
      </c>
      <c r="E189" s="90">
        <v>258</v>
      </c>
      <c r="F189" s="89">
        <v>1924</v>
      </c>
      <c r="G189" s="92">
        <v>171.79</v>
      </c>
      <c r="H189" s="90">
        <v>182.1</v>
      </c>
      <c r="I189" s="94">
        <v>0.70579999999999998</v>
      </c>
      <c r="J189" s="90">
        <v>0.6</v>
      </c>
      <c r="K189" s="90">
        <v>0</v>
      </c>
      <c r="L189" s="90">
        <v>0</v>
      </c>
      <c r="M189" s="90">
        <v>258</v>
      </c>
      <c r="N189" s="90">
        <v>0.71</v>
      </c>
      <c r="O189" s="95">
        <v>243090</v>
      </c>
      <c r="P189" s="79">
        <f t="shared" si="10"/>
        <v>6.45</v>
      </c>
    </row>
    <row r="190" spans="1:16" ht="15" thickBot="1">
      <c r="A190" s="80" t="s">
        <v>97</v>
      </c>
      <c r="B190" s="82">
        <v>685</v>
      </c>
      <c r="C190" s="82">
        <v>25</v>
      </c>
      <c r="D190" s="108">
        <v>4</v>
      </c>
      <c r="E190" s="82">
        <v>681</v>
      </c>
      <c r="F190" s="81">
        <v>5948</v>
      </c>
      <c r="G190" s="84">
        <v>479.68</v>
      </c>
      <c r="H190" s="82">
        <v>396.74</v>
      </c>
      <c r="I190" s="86">
        <v>0.58260000000000001</v>
      </c>
      <c r="J190" s="82">
        <v>0.6</v>
      </c>
      <c r="K190" s="82">
        <v>0</v>
      </c>
      <c r="L190" s="82">
        <v>0</v>
      </c>
      <c r="M190" s="82">
        <v>681</v>
      </c>
      <c r="N190" s="82">
        <v>0.57999999999999996</v>
      </c>
      <c r="O190" s="87">
        <v>243090</v>
      </c>
      <c r="P190" s="79">
        <f t="shared" si="10"/>
        <v>17.125</v>
      </c>
    </row>
    <row r="191" spans="1:16" ht="15" thickBot="1">
      <c r="A191" s="88" t="s">
        <v>98</v>
      </c>
      <c r="B191" s="90">
        <v>334</v>
      </c>
      <c r="C191" s="90">
        <v>5</v>
      </c>
      <c r="D191" s="109">
        <v>2</v>
      </c>
      <c r="E191" s="90">
        <v>332</v>
      </c>
      <c r="F191" s="89">
        <v>2746</v>
      </c>
      <c r="G191" s="92">
        <v>228.83</v>
      </c>
      <c r="H191" s="90">
        <v>211.03</v>
      </c>
      <c r="I191" s="94">
        <v>0.63560000000000005</v>
      </c>
      <c r="J191" s="90">
        <v>0.6</v>
      </c>
      <c r="K191" s="90">
        <v>0</v>
      </c>
      <c r="L191" s="90">
        <v>0</v>
      </c>
      <c r="M191" s="90">
        <v>332</v>
      </c>
      <c r="N191" s="90">
        <v>0.64</v>
      </c>
      <c r="O191" s="95">
        <v>243090</v>
      </c>
      <c r="P191" s="79">
        <f t="shared" si="10"/>
        <v>8.35</v>
      </c>
    </row>
    <row r="192" spans="1:16" ht="15" thickBot="1">
      <c r="A192" s="80" t="s">
        <v>99</v>
      </c>
      <c r="B192" s="82">
        <v>181</v>
      </c>
      <c r="C192" s="82">
        <v>0</v>
      </c>
      <c r="D192" s="108">
        <v>8</v>
      </c>
      <c r="E192" s="82">
        <v>173</v>
      </c>
      <c r="F192" s="81">
        <v>1135</v>
      </c>
      <c r="G192" s="84">
        <v>91.53</v>
      </c>
      <c r="H192" s="82">
        <v>114.22</v>
      </c>
      <c r="I192" s="96">
        <v>0.66020000000000001</v>
      </c>
      <c r="J192" s="82">
        <v>0.6</v>
      </c>
      <c r="K192" s="82">
        <v>1</v>
      </c>
      <c r="L192" s="82">
        <v>0.56000000000000005</v>
      </c>
      <c r="M192" s="82">
        <v>172</v>
      </c>
      <c r="N192" s="82">
        <v>0.66</v>
      </c>
      <c r="O192" s="87">
        <v>243090</v>
      </c>
      <c r="P192" s="79">
        <f t="shared" si="10"/>
        <v>4.5250000000000004</v>
      </c>
    </row>
    <row r="193" spans="1:16" ht="15" thickBot="1">
      <c r="A193" s="88" t="s">
        <v>100</v>
      </c>
      <c r="B193" s="90">
        <v>179</v>
      </c>
      <c r="C193" s="90">
        <v>2</v>
      </c>
      <c r="D193" s="91">
        <v>0</v>
      </c>
      <c r="E193" s="90">
        <v>179</v>
      </c>
      <c r="F193" s="89">
        <v>1049</v>
      </c>
      <c r="G193" s="92">
        <v>87.42</v>
      </c>
      <c r="H193" s="90">
        <v>131.57</v>
      </c>
      <c r="I193" s="94">
        <v>0.73499999999999999</v>
      </c>
      <c r="J193" s="90">
        <v>0.6</v>
      </c>
      <c r="K193" s="90">
        <v>1</v>
      </c>
      <c r="L193" s="90">
        <v>1.39</v>
      </c>
      <c r="M193" s="90">
        <v>178</v>
      </c>
      <c r="N193" s="90">
        <v>0.73</v>
      </c>
      <c r="O193" s="95">
        <v>243143</v>
      </c>
      <c r="P193" s="79">
        <f t="shared" si="10"/>
        <v>4.4749999999999996</v>
      </c>
    </row>
    <row r="194" spans="1:16" ht="15" thickBot="1">
      <c r="A194" s="71" t="s">
        <v>101</v>
      </c>
      <c r="B194" s="73">
        <v>193</v>
      </c>
      <c r="C194" s="73">
        <v>2</v>
      </c>
      <c r="D194" s="74">
        <v>0</v>
      </c>
      <c r="E194" s="73">
        <v>193</v>
      </c>
      <c r="F194" s="73">
        <v>736</v>
      </c>
      <c r="G194" s="75">
        <v>59.35</v>
      </c>
      <c r="H194" s="73">
        <v>123.45</v>
      </c>
      <c r="I194" s="98">
        <v>0.63959999999999995</v>
      </c>
      <c r="J194" s="73">
        <v>0.6</v>
      </c>
      <c r="K194" s="73">
        <v>0</v>
      </c>
      <c r="L194" s="73">
        <v>0</v>
      </c>
      <c r="M194" s="73">
        <v>193</v>
      </c>
      <c r="N194" s="73">
        <v>0.64</v>
      </c>
      <c r="O194" s="78">
        <v>243133</v>
      </c>
      <c r="P194" s="79">
        <f t="shared" si="10"/>
        <v>4.8250000000000002</v>
      </c>
    </row>
    <row r="195" spans="1:16" ht="15" thickBot="1">
      <c r="A195" s="88" t="s">
        <v>102</v>
      </c>
      <c r="B195" s="90">
        <v>136</v>
      </c>
      <c r="C195" s="90">
        <v>0</v>
      </c>
      <c r="D195" s="91">
        <v>0</v>
      </c>
      <c r="E195" s="90">
        <v>136</v>
      </c>
      <c r="F195" s="90">
        <v>540</v>
      </c>
      <c r="G195" s="92">
        <v>43.55</v>
      </c>
      <c r="H195" s="90">
        <v>102.01</v>
      </c>
      <c r="I195" s="94">
        <v>0.75009999999999999</v>
      </c>
      <c r="J195" s="90">
        <v>0.6</v>
      </c>
      <c r="K195" s="90">
        <v>1</v>
      </c>
      <c r="L195" s="90">
        <v>0.98</v>
      </c>
      <c r="M195" s="90">
        <v>135</v>
      </c>
      <c r="N195" s="90">
        <v>0.75</v>
      </c>
      <c r="O195" s="95">
        <v>243186</v>
      </c>
      <c r="P195" s="79">
        <f t="shared" si="10"/>
        <v>3.4</v>
      </c>
    </row>
    <row r="196" spans="1:16" ht="15" thickBot="1">
      <c r="A196" s="80" t="s">
        <v>103</v>
      </c>
      <c r="B196" s="82">
        <v>165</v>
      </c>
      <c r="C196" s="82">
        <v>0</v>
      </c>
      <c r="D196" s="83">
        <v>0</v>
      </c>
      <c r="E196" s="82">
        <v>165</v>
      </c>
      <c r="F196" s="82">
        <v>632</v>
      </c>
      <c r="G196" s="84">
        <v>52.67</v>
      </c>
      <c r="H196" s="82">
        <v>115.6</v>
      </c>
      <c r="I196" s="96">
        <v>0.7006</v>
      </c>
      <c r="J196" s="82">
        <v>0.6</v>
      </c>
      <c r="K196" s="82">
        <v>0</v>
      </c>
      <c r="L196" s="82">
        <v>0</v>
      </c>
      <c r="M196" s="82">
        <v>165</v>
      </c>
      <c r="N196" s="82">
        <v>0.7</v>
      </c>
      <c r="O196" s="87">
        <v>243203</v>
      </c>
      <c r="P196" s="79">
        <f t="shared" si="10"/>
        <v>4.125</v>
      </c>
    </row>
    <row r="197" spans="1:16" ht="15.75" thickBot="1">
      <c r="A197" s="99" t="s">
        <v>87</v>
      </c>
      <c r="B197" s="100">
        <v>2802</v>
      </c>
      <c r="C197" s="101">
        <v>77</v>
      </c>
      <c r="D197" s="101">
        <v>14</v>
      </c>
      <c r="E197" s="100">
        <v>2788</v>
      </c>
      <c r="F197" s="100">
        <v>19823</v>
      </c>
      <c r="G197" s="101">
        <v>135.77000000000001</v>
      </c>
      <c r="H197" s="102">
        <v>1920.44</v>
      </c>
      <c r="I197" s="101">
        <v>0.68879999999999997</v>
      </c>
      <c r="J197" s="99">
        <v>0.6</v>
      </c>
      <c r="K197" s="101">
        <v>5</v>
      </c>
      <c r="L197" s="101">
        <v>0.81</v>
      </c>
      <c r="M197" s="100">
        <v>2783</v>
      </c>
      <c r="N197" s="101">
        <v>0.69</v>
      </c>
      <c r="O197" s="105"/>
      <c r="P197" s="79">
        <f t="shared" si="10"/>
        <v>70.05</v>
      </c>
    </row>
    <row r="199" spans="1:16" ht="18">
      <c r="A199" s="104" t="s">
        <v>123</v>
      </c>
    </row>
    <row r="200" spans="1:16" ht="15.75" thickBot="1">
      <c r="A200" s="106" t="s">
        <v>124</v>
      </c>
    </row>
    <row r="201" spans="1:16" ht="15.75" thickBot="1">
      <c r="A201" s="70" t="s">
        <v>71</v>
      </c>
      <c r="B201" s="70" t="s">
        <v>72</v>
      </c>
      <c r="C201" s="107" t="s">
        <v>73</v>
      </c>
      <c r="D201" s="107" t="s">
        <v>74</v>
      </c>
      <c r="E201" s="70" t="s">
        <v>72</v>
      </c>
      <c r="F201" s="70" t="s">
        <v>75</v>
      </c>
      <c r="G201" s="70" t="s">
        <v>76</v>
      </c>
      <c r="H201" s="107" t="s">
        <v>77</v>
      </c>
      <c r="I201" s="107"/>
      <c r="J201" s="107"/>
      <c r="K201" s="163" t="s">
        <v>78</v>
      </c>
      <c r="L201" s="164"/>
      <c r="M201" s="163" t="s">
        <v>79</v>
      </c>
      <c r="N201" s="164"/>
      <c r="O201" s="107" t="s">
        <v>80</v>
      </c>
      <c r="P201" s="66" t="s">
        <v>81</v>
      </c>
    </row>
    <row r="202" spans="1:16" ht="16.5" thickTop="1" thickBot="1">
      <c r="A202" s="70" t="s">
        <v>82</v>
      </c>
      <c r="B202" s="70" t="s">
        <v>83</v>
      </c>
      <c r="C202" s="70" t="s">
        <v>84</v>
      </c>
      <c r="D202" s="70" t="s">
        <v>85</v>
      </c>
      <c r="E202" s="70" t="s">
        <v>86</v>
      </c>
      <c r="F202" s="70" t="s">
        <v>87</v>
      </c>
      <c r="G202" s="70" t="s">
        <v>40</v>
      </c>
      <c r="H202" s="70" t="s">
        <v>88</v>
      </c>
      <c r="I202" s="70" t="s">
        <v>89</v>
      </c>
      <c r="J202" s="70" t="s">
        <v>90</v>
      </c>
      <c r="K202" s="70" t="s">
        <v>72</v>
      </c>
      <c r="L202" s="70" t="s">
        <v>89</v>
      </c>
      <c r="M202" s="70" t="s">
        <v>72</v>
      </c>
      <c r="N202" s="70" t="s">
        <v>89</v>
      </c>
      <c r="O202" s="70" t="s">
        <v>91</v>
      </c>
      <c r="P202">
        <v>90</v>
      </c>
    </row>
    <row r="203" spans="1:16" s="116" customFormat="1" ht="15.75" thickTop="1" thickBot="1">
      <c r="A203" s="88" t="s">
        <v>92</v>
      </c>
      <c r="B203" s="90">
        <v>365</v>
      </c>
      <c r="C203" s="90">
        <v>121</v>
      </c>
      <c r="D203" s="91">
        <v>0</v>
      </c>
      <c r="E203" s="90">
        <v>365</v>
      </c>
      <c r="F203" s="89">
        <v>2393</v>
      </c>
      <c r="G203" s="92">
        <v>85.77</v>
      </c>
      <c r="H203" s="90">
        <v>242.6</v>
      </c>
      <c r="I203" s="94">
        <v>0.66459999999999997</v>
      </c>
      <c r="J203" s="90">
        <v>0.6</v>
      </c>
      <c r="K203" s="90">
        <v>0</v>
      </c>
      <c r="L203" s="90">
        <v>0</v>
      </c>
      <c r="M203" s="90">
        <v>365</v>
      </c>
      <c r="N203" s="90">
        <v>0.66</v>
      </c>
      <c r="O203" s="95">
        <v>242913</v>
      </c>
      <c r="P203" s="79">
        <f>+B203/$P$202</f>
        <v>4.0555555555555554</v>
      </c>
    </row>
    <row r="204" spans="1:16" s="116" customFormat="1" ht="15" thickBot="1">
      <c r="A204" s="80" t="s">
        <v>93</v>
      </c>
      <c r="B204" s="82">
        <v>253</v>
      </c>
      <c r="C204" s="82">
        <v>48</v>
      </c>
      <c r="D204" s="83">
        <v>0</v>
      </c>
      <c r="E204" s="82">
        <v>253</v>
      </c>
      <c r="F204" s="81">
        <v>1228</v>
      </c>
      <c r="G204" s="84">
        <v>45.48</v>
      </c>
      <c r="H204" s="82">
        <v>166.61</v>
      </c>
      <c r="I204" s="96">
        <v>0.65849999999999997</v>
      </c>
      <c r="J204" s="82">
        <v>0.6</v>
      </c>
      <c r="K204" s="82">
        <v>0</v>
      </c>
      <c r="L204" s="82">
        <v>0</v>
      </c>
      <c r="M204" s="82">
        <v>253</v>
      </c>
      <c r="N204" s="82">
        <v>0.66</v>
      </c>
      <c r="O204" s="87">
        <v>242913</v>
      </c>
      <c r="P204" s="79">
        <f t="shared" ref="P204:P215" si="11">+B204/$P$202</f>
        <v>2.8111111111111109</v>
      </c>
    </row>
    <row r="205" spans="1:16" s="116" customFormat="1" ht="15" thickBot="1">
      <c r="A205" s="88" t="s">
        <v>94</v>
      </c>
      <c r="B205" s="90">
        <v>280</v>
      </c>
      <c r="C205" s="90">
        <v>45</v>
      </c>
      <c r="D205" s="91">
        <v>0</v>
      </c>
      <c r="E205" s="90">
        <v>280</v>
      </c>
      <c r="F205" s="89">
        <v>1277</v>
      </c>
      <c r="G205" s="92">
        <v>45.77</v>
      </c>
      <c r="H205" s="90">
        <v>200.82</v>
      </c>
      <c r="I205" s="94">
        <v>0.71719999999999995</v>
      </c>
      <c r="J205" s="90">
        <v>0.6</v>
      </c>
      <c r="K205" s="90">
        <v>0</v>
      </c>
      <c r="L205" s="90">
        <v>0</v>
      </c>
      <c r="M205" s="90">
        <v>280</v>
      </c>
      <c r="N205" s="90">
        <v>0.72</v>
      </c>
      <c r="O205" s="95">
        <v>242913</v>
      </c>
      <c r="P205" s="79">
        <f t="shared" si="11"/>
        <v>3.1111111111111112</v>
      </c>
    </row>
    <row r="206" spans="1:16" s="116" customFormat="1" ht="15" thickBot="1">
      <c r="A206" s="80" t="s">
        <v>95</v>
      </c>
      <c r="B206" s="82">
        <v>240</v>
      </c>
      <c r="C206" s="82">
        <v>37</v>
      </c>
      <c r="D206" s="83">
        <v>0</v>
      </c>
      <c r="E206" s="82">
        <v>240</v>
      </c>
      <c r="F206" s="81">
        <v>1054</v>
      </c>
      <c r="G206" s="84">
        <v>37.78</v>
      </c>
      <c r="H206" s="82">
        <v>172.28</v>
      </c>
      <c r="I206" s="96">
        <v>0.71779999999999999</v>
      </c>
      <c r="J206" s="82">
        <v>0.6</v>
      </c>
      <c r="K206" s="82">
        <v>1</v>
      </c>
      <c r="L206" s="82">
        <v>0.81</v>
      </c>
      <c r="M206" s="82">
        <v>239</v>
      </c>
      <c r="N206" s="82">
        <v>0.72</v>
      </c>
      <c r="O206" s="87">
        <v>243048</v>
      </c>
      <c r="P206" s="79">
        <f t="shared" si="11"/>
        <v>2.6666666666666665</v>
      </c>
    </row>
    <row r="207" spans="1:16" ht="15" thickBot="1">
      <c r="A207" s="88" t="s">
        <v>96</v>
      </c>
      <c r="B207" s="90">
        <v>273</v>
      </c>
      <c r="C207" s="90">
        <v>98</v>
      </c>
      <c r="D207" s="91">
        <v>0</v>
      </c>
      <c r="E207" s="90">
        <v>273</v>
      </c>
      <c r="F207" s="89">
        <v>1419</v>
      </c>
      <c r="G207" s="92">
        <v>56.31</v>
      </c>
      <c r="H207" s="90">
        <v>191.65</v>
      </c>
      <c r="I207" s="94">
        <v>0.70199999999999996</v>
      </c>
      <c r="J207" s="90">
        <v>0.6</v>
      </c>
      <c r="K207" s="90">
        <v>0</v>
      </c>
      <c r="L207" s="90">
        <v>0</v>
      </c>
      <c r="M207" s="90">
        <v>273</v>
      </c>
      <c r="N207" s="90">
        <v>0.7</v>
      </c>
      <c r="O207" s="95">
        <v>243048</v>
      </c>
      <c r="P207" s="79">
        <f t="shared" si="11"/>
        <v>3.0333333333333332</v>
      </c>
    </row>
    <row r="208" spans="1:16" ht="15" thickBot="1">
      <c r="A208" s="80" t="s">
        <v>97</v>
      </c>
      <c r="B208" s="82">
        <v>284</v>
      </c>
      <c r="C208" s="82">
        <v>111</v>
      </c>
      <c r="D208" s="83">
        <v>0</v>
      </c>
      <c r="E208" s="82">
        <v>284</v>
      </c>
      <c r="F208" s="81">
        <v>1774</v>
      </c>
      <c r="G208" s="84">
        <v>63.58</v>
      </c>
      <c r="H208" s="82">
        <v>222.15</v>
      </c>
      <c r="I208" s="96">
        <v>0.78220000000000001</v>
      </c>
      <c r="J208" s="82">
        <v>0.6</v>
      </c>
      <c r="K208" s="82">
        <v>1</v>
      </c>
      <c r="L208" s="82">
        <v>0.63</v>
      </c>
      <c r="M208" s="82">
        <v>283</v>
      </c>
      <c r="N208" s="82">
        <v>0.78</v>
      </c>
      <c r="O208" s="87">
        <v>243048</v>
      </c>
      <c r="P208" s="79">
        <f t="shared" si="11"/>
        <v>3.1555555555555554</v>
      </c>
    </row>
    <row r="209" spans="1:16" ht="15" thickBot="1">
      <c r="A209" s="88" t="s">
        <v>98</v>
      </c>
      <c r="B209" s="90">
        <v>240</v>
      </c>
      <c r="C209" s="90">
        <v>76</v>
      </c>
      <c r="D209" s="91">
        <v>0</v>
      </c>
      <c r="E209" s="90">
        <v>240</v>
      </c>
      <c r="F209" s="89">
        <v>1300</v>
      </c>
      <c r="G209" s="92">
        <v>48.15</v>
      </c>
      <c r="H209" s="90">
        <v>187.23</v>
      </c>
      <c r="I209" s="94">
        <v>0.78010000000000002</v>
      </c>
      <c r="J209" s="90">
        <v>0.6</v>
      </c>
      <c r="K209" s="90">
        <v>0</v>
      </c>
      <c r="L209" s="90">
        <v>0</v>
      </c>
      <c r="M209" s="90">
        <v>240</v>
      </c>
      <c r="N209" s="90">
        <v>0.78</v>
      </c>
      <c r="O209" s="95">
        <v>243048</v>
      </c>
      <c r="P209" s="79">
        <f t="shared" si="11"/>
        <v>2.6666666666666665</v>
      </c>
    </row>
    <row r="210" spans="1:16" ht="15" thickBot="1">
      <c r="A210" s="80" t="s">
        <v>99</v>
      </c>
      <c r="B210" s="82">
        <v>220</v>
      </c>
      <c r="C210" s="82">
        <v>16</v>
      </c>
      <c r="D210" s="108">
        <v>1</v>
      </c>
      <c r="E210" s="82">
        <v>219</v>
      </c>
      <c r="F210" s="81">
        <v>1012</v>
      </c>
      <c r="G210" s="84">
        <v>36.270000000000003</v>
      </c>
      <c r="H210" s="82">
        <v>176.47</v>
      </c>
      <c r="I210" s="96">
        <v>0.80579999999999996</v>
      </c>
      <c r="J210" s="82">
        <v>0.6</v>
      </c>
      <c r="K210" s="82">
        <v>0</v>
      </c>
      <c r="L210" s="82">
        <v>0</v>
      </c>
      <c r="M210" s="82">
        <v>219</v>
      </c>
      <c r="N210" s="82">
        <v>0.81</v>
      </c>
      <c r="O210" s="87">
        <v>243138</v>
      </c>
      <c r="P210" s="79">
        <f t="shared" si="11"/>
        <v>2.4444444444444446</v>
      </c>
    </row>
    <row r="211" spans="1:16" ht="15" thickBot="1">
      <c r="A211" s="88" t="s">
        <v>100</v>
      </c>
      <c r="B211" s="90">
        <v>210</v>
      </c>
      <c r="C211" s="90">
        <v>12</v>
      </c>
      <c r="D211" s="91">
        <v>0</v>
      </c>
      <c r="E211" s="90">
        <v>210</v>
      </c>
      <c r="F211" s="90">
        <v>748</v>
      </c>
      <c r="G211" s="92">
        <v>27.7</v>
      </c>
      <c r="H211" s="90">
        <v>153.30000000000001</v>
      </c>
      <c r="I211" s="94">
        <v>0.73</v>
      </c>
      <c r="J211" s="90">
        <v>0.6</v>
      </c>
      <c r="K211" s="90">
        <v>0</v>
      </c>
      <c r="L211" s="90">
        <v>0</v>
      </c>
      <c r="M211" s="90">
        <v>210</v>
      </c>
      <c r="N211" s="90">
        <v>0.73</v>
      </c>
      <c r="O211" s="95">
        <v>243138</v>
      </c>
      <c r="P211" s="79">
        <f t="shared" si="11"/>
        <v>2.3333333333333335</v>
      </c>
    </row>
    <row r="212" spans="1:16" ht="15" thickBot="1">
      <c r="A212" s="80" t="s">
        <v>101</v>
      </c>
      <c r="B212" s="82">
        <v>247</v>
      </c>
      <c r="C212" s="82">
        <v>33</v>
      </c>
      <c r="D212" s="83">
        <v>0</v>
      </c>
      <c r="E212" s="82">
        <v>247</v>
      </c>
      <c r="F212" s="82">
        <v>990</v>
      </c>
      <c r="G212" s="84">
        <v>35.479999999999997</v>
      </c>
      <c r="H212" s="82">
        <v>174.88</v>
      </c>
      <c r="I212" s="96">
        <v>0.70799999999999996</v>
      </c>
      <c r="J212" s="82">
        <v>0.6</v>
      </c>
      <c r="K212" s="82">
        <v>0</v>
      </c>
      <c r="L212" s="82">
        <v>0</v>
      </c>
      <c r="M212" s="82">
        <v>247</v>
      </c>
      <c r="N212" s="82">
        <v>0.71</v>
      </c>
      <c r="O212" s="87">
        <v>243138</v>
      </c>
      <c r="P212" s="79">
        <f t="shared" si="11"/>
        <v>2.7444444444444445</v>
      </c>
    </row>
    <row r="213" spans="1:16" ht="15" thickBot="1">
      <c r="A213" s="88" t="s">
        <v>102</v>
      </c>
      <c r="B213" s="90">
        <v>267</v>
      </c>
      <c r="C213" s="90">
        <v>23</v>
      </c>
      <c r="D213" s="91">
        <v>0</v>
      </c>
      <c r="E213" s="90">
        <v>267</v>
      </c>
      <c r="F213" s="90">
        <v>947</v>
      </c>
      <c r="G213" s="92">
        <v>33.94</v>
      </c>
      <c r="H213" s="90">
        <v>190.77</v>
      </c>
      <c r="I213" s="94">
        <v>0.71450000000000002</v>
      </c>
      <c r="J213" s="90">
        <v>0.6</v>
      </c>
      <c r="K213" s="90">
        <v>0</v>
      </c>
      <c r="L213" s="90">
        <v>0</v>
      </c>
      <c r="M213" s="90">
        <v>267</v>
      </c>
      <c r="N213" s="90">
        <v>0.71</v>
      </c>
      <c r="O213" s="95">
        <v>243181</v>
      </c>
      <c r="P213" s="79">
        <f t="shared" si="11"/>
        <v>2.9666666666666668</v>
      </c>
    </row>
    <row r="214" spans="1:16" ht="15" thickBot="1">
      <c r="A214" s="80" t="s">
        <v>103</v>
      </c>
      <c r="B214" s="82">
        <v>274</v>
      </c>
      <c r="C214" s="82">
        <v>6</v>
      </c>
      <c r="D214" s="83">
        <v>0</v>
      </c>
      <c r="E214" s="82">
        <v>274</v>
      </c>
      <c r="F214" s="82">
        <v>913</v>
      </c>
      <c r="G214" s="84">
        <v>33.81</v>
      </c>
      <c r="H214" s="82">
        <v>181.1</v>
      </c>
      <c r="I214" s="96">
        <v>0.66090000000000004</v>
      </c>
      <c r="J214" s="82">
        <v>0.6</v>
      </c>
      <c r="K214" s="82">
        <v>7</v>
      </c>
      <c r="L214" s="82">
        <v>1.58</v>
      </c>
      <c r="M214" s="82">
        <v>267</v>
      </c>
      <c r="N214" s="82">
        <v>0.64</v>
      </c>
      <c r="O214" s="87">
        <v>243194</v>
      </c>
      <c r="P214" s="79">
        <f t="shared" si="11"/>
        <v>3.0444444444444443</v>
      </c>
    </row>
    <row r="215" spans="1:16" ht="15.75" thickBot="1">
      <c r="A215" s="119" t="s">
        <v>87</v>
      </c>
      <c r="B215" s="120">
        <v>3153</v>
      </c>
      <c r="C215" s="121">
        <v>626</v>
      </c>
      <c r="D215" s="121">
        <v>1</v>
      </c>
      <c r="E215" s="120">
        <v>3152</v>
      </c>
      <c r="F215" s="120">
        <v>15055</v>
      </c>
      <c r="G215" s="121">
        <v>45.83</v>
      </c>
      <c r="H215" s="122">
        <v>2259.85</v>
      </c>
      <c r="I215" s="121">
        <v>0.71699999999999997</v>
      </c>
      <c r="J215" s="119">
        <v>0.6</v>
      </c>
      <c r="K215" s="121">
        <v>9</v>
      </c>
      <c r="L215" s="121">
        <v>1.39</v>
      </c>
      <c r="M215" s="120">
        <v>3143</v>
      </c>
      <c r="N215" s="121">
        <v>0.72</v>
      </c>
      <c r="O215" s="105"/>
      <c r="P215" s="79">
        <f t="shared" si="11"/>
        <v>35.033333333333331</v>
      </c>
    </row>
    <row r="216" spans="1:16" s="116" customFormat="1" ht="15">
      <c r="A216" s="123"/>
      <c r="B216" s="125"/>
      <c r="C216" s="125"/>
      <c r="D216" s="124"/>
      <c r="E216" s="125"/>
      <c r="F216" s="125"/>
      <c r="G216" s="125"/>
      <c r="H216" s="123"/>
      <c r="I216" s="125"/>
      <c r="J216" s="125"/>
      <c r="K216" s="125"/>
      <c r="L216" s="125"/>
      <c r="M216" s="115"/>
      <c r="N216" s="115"/>
      <c r="O216" s="115"/>
    </row>
    <row r="217" spans="1:16" ht="18">
      <c r="A217" s="104" t="s">
        <v>125</v>
      </c>
    </row>
    <row r="218" spans="1:16" ht="15.75" thickBot="1">
      <c r="A218" s="106" t="s">
        <v>126</v>
      </c>
    </row>
    <row r="219" spans="1:16" ht="15.75" thickBot="1">
      <c r="A219" s="70" t="s">
        <v>71</v>
      </c>
      <c r="B219" s="70" t="s">
        <v>72</v>
      </c>
      <c r="C219" s="107" t="s">
        <v>73</v>
      </c>
      <c r="D219" s="107" t="s">
        <v>74</v>
      </c>
      <c r="E219" s="70" t="s">
        <v>72</v>
      </c>
      <c r="F219" s="70" t="s">
        <v>75</v>
      </c>
      <c r="G219" s="70" t="s">
        <v>76</v>
      </c>
      <c r="H219" s="107" t="s">
        <v>77</v>
      </c>
      <c r="I219" s="107"/>
      <c r="J219" s="107"/>
      <c r="K219" s="163" t="s">
        <v>78</v>
      </c>
      <c r="L219" s="164"/>
      <c r="M219" s="163" t="s">
        <v>79</v>
      </c>
      <c r="N219" s="164"/>
      <c r="O219" s="107" t="s">
        <v>80</v>
      </c>
      <c r="P219" s="66" t="s">
        <v>81</v>
      </c>
    </row>
    <row r="220" spans="1:16" ht="16.5" thickTop="1" thickBot="1">
      <c r="A220" s="70" t="s">
        <v>82</v>
      </c>
      <c r="B220" s="70" t="s">
        <v>83</v>
      </c>
      <c r="C220" s="70" t="s">
        <v>84</v>
      </c>
      <c r="D220" s="70" t="s">
        <v>85</v>
      </c>
      <c r="E220" s="70" t="s">
        <v>86</v>
      </c>
      <c r="F220" s="70" t="s">
        <v>87</v>
      </c>
      <c r="G220" s="70" t="s">
        <v>40</v>
      </c>
      <c r="H220" s="70" t="s">
        <v>88</v>
      </c>
      <c r="I220" s="70" t="s">
        <v>89</v>
      </c>
      <c r="J220" s="70" t="s">
        <v>90</v>
      </c>
      <c r="K220" s="70" t="s">
        <v>72</v>
      </c>
      <c r="L220" s="70" t="s">
        <v>89</v>
      </c>
      <c r="M220" s="70" t="s">
        <v>72</v>
      </c>
      <c r="N220" s="70" t="s">
        <v>89</v>
      </c>
      <c r="O220" s="70" t="s">
        <v>91</v>
      </c>
      <c r="P220">
        <v>10</v>
      </c>
    </row>
    <row r="221" spans="1:16" ht="15.75" thickTop="1" thickBot="1">
      <c r="A221" s="88" t="s">
        <v>92</v>
      </c>
      <c r="B221" s="90">
        <v>100</v>
      </c>
      <c r="C221" s="90">
        <v>52</v>
      </c>
      <c r="D221" s="91">
        <v>0</v>
      </c>
      <c r="E221" s="90">
        <v>100</v>
      </c>
      <c r="F221" s="90">
        <v>889</v>
      </c>
      <c r="G221" s="92">
        <v>286.77</v>
      </c>
      <c r="H221" s="90">
        <v>70.14</v>
      </c>
      <c r="I221" s="94">
        <v>0.70140000000000002</v>
      </c>
      <c r="J221" s="90">
        <v>0.6</v>
      </c>
      <c r="K221" s="90">
        <v>0</v>
      </c>
      <c r="L221" s="90">
        <v>0</v>
      </c>
      <c r="M221" s="90">
        <v>100</v>
      </c>
      <c r="N221" s="90">
        <v>0.7</v>
      </c>
      <c r="O221" s="95">
        <v>242919</v>
      </c>
      <c r="P221" s="79">
        <f>+B221/$P$220</f>
        <v>10</v>
      </c>
    </row>
    <row r="222" spans="1:16" s="116" customFormat="1" ht="15" thickBot="1">
      <c r="A222" s="80" t="s">
        <v>93</v>
      </c>
      <c r="B222" s="82">
        <v>43</v>
      </c>
      <c r="C222" s="82">
        <v>10</v>
      </c>
      <c r="D222" s="83">
        <v>0</v>
      </c>
      <c r="E222" s="82">
        <v>43</v>
      </c>
      <c r="F222" s="82">
        <v>207</v>
      </c>
      <c r="G222" s="84">
        <v>69</v>
      </c>
      <c r="H222" s="82">
        <v>25.79</v>
      </c>
      <c r="I222" s="86">
        <v>0.59970000000000001</v>
      </c>
      <c r="J222" s="82">
        <v>0.6</v>
      </c>
      <c r="K222" s="82">
        <v>0</v>
      </c>
      <c r="L222" s="82">
        <v>0</v>
      </c>
      <c r="M222" s="82">
        <v>43</v>
      </c>
      <c r="N222" s="82">
        <v>0.6</v>
      </c>
      <c r="O222" s="87">
        <v>242919</v>
      </c>
      <c r="P222" s="79">
        <f t="shared" ref="P222:P233" si="12">+B222/$P$220</f>
        <v>4.3</v>
      </c>
    </row>
    <row r="223" spans="1:16" s="116" customFormat="1" ht="15" thickBot="1">
      <c r="A223" s="88" t="s">
        <v>94</v>
      </c>
      <c r="B223" s="90">
        <v>27</v>
      </c>
      <c r="C223" s="90">
        <v>0</v>
      </c>
      <c r="D223" s="91">
        <v>0</v>
      </c>
      <c r="E223" s="90">
        <v>27</v>
      </c>
      <c r="F223" s="90">
        <v>115</v>
      </c>
      <c r="G223" s="92">
        <v>37.1</v>
      </c>
      <c r="H223" s="90">
        <v>20.53</v>
      </c>
      <c r="I223" s="94">
        <v>0.76049999999999995</v>
      </c>
      <c r="J223" s="90">
        <v>0.6</v>
      </c>
      <c r="K223" s="90">
        <v>1</v>
      </c>
      <c r="L223" s="90">
        <v>1.98</v>
      </c>
      <c r="M223" s="90">
        <v>26</v>
      </c>
      <c r="N223" s="90">
        <v>0.71</v>
      </c>
      <c r="O223" s="95">
        <v>242919</v>
      </c>
      <c r="P223" s="79">
        <f t="shared" si="12"/>
        <v>2.7</v>
      </c>
    </row>
    <row r="224" spans="1:16" s="116" customFormat="1" ht="15" thickBot="1">
      <c r="A224" s="80" t="s">
        <v>95</v>
      </c>
      <c r="B224" s="82">
        <v>35</v>
      </c>
      <c r="C224" s="82">
        <v>0</v>
      </c>
      <c r="D224" s="83">
        <v>0</v>
      </c>
      <c r="E224" s="82">
        <v>35</v>
      </c>
      <c r="F224" s="82">
        <v>133</v>
      </c>
      <c r="G224" s="84">
        <v>42.9</v>
      </c>
      <c r="H224" s="82">
        <v>25.89</v>
      </c>
      <c r="I224" s="96">
        <v>0.73980000000000001</v>
      </c>
      <c r="J224" s="82">
        <v>0.6</v>
      </c>
      <c r="K224" s="82">
        <v>0</v>
      </c>
      <c r="L224" s="82">
        <v>0</v>
      </c>
      <c r="M224" s="82">
        <v>35</v>
      </c>
      <c r="N224" s="82">
        <v>0.74</v>
      </c>
      <c r="O224" s="87">
        <v>242976</v>
      </c>
      <c r="P224" s="79">
        <f t="shared" si="12"/>
        <v>3.5</v>
      </c>
    </row>
    <row r="225" spans="1:16" s="116" customFormat="1" ht="15" thickBot="1">
      <c r="A225" s="88" t="s">
        <v>96</v>
      </c>
      <c r="B225" s="90">
        <v>26</v>
      </c>
      <c r="C225" s="90">
        <v>1</v>
      </c>
      <c r="D225" s="91">
        <v>0</v>
      </c>
      <c r="E225" s="90">
        <v>26</v>
      </c>
      <c r="F225" s="90">
        <v>153</v>
      </c>
      <c r="G225" s="92">
        <v>54.64</v>
      </c>
      <c r="H225" s="90">
        <v>19.84</v>
      </c>
      <c r="I225" s="94">
        <v>0.76290000000000002</v>
      </c>
      <c r="J225" s="90">
        <v>0.6</v>
      </c>
      <c r="K225" s="90">
        <v>2</v>
      </c>
      <c r="L225" s="90">
        <v>1.98</v>
      </c>
      <c r="M225" s="90">
        <v>24</v>
      </c>
      <c r="N225" s="90">
        <v>0.66</v>
      </c>
      <c r="O225" s="95">
        <v>242976</v>
      </c>
      <c r="P225" s="79">
        <f t="shared" si="12"/>
        <v>2.6</v>
      </c>
    </row>
    <row r="226" spans="1:16" s="116" customFormat="1" ht="15" thickBot="1">
      <c r="A226" s="80" t="s">
        <v>97</v>
      </c>
      <c r="B226" s="82">
        <v>312</v>
      </c>
      <c r="C226" s="82">
        <v>246</v>
      </c>
      <c r="D226" s="83">
        <v>0</v>
      </c>
      <c r="E226" s="82">
        <v>312</v>
      </c>
      <c r="F226" s="81">
        <v>2590</v>
      </c>
      <c r="G226" s="84">
        <v>835.48</v>
      </c>
      <c r="H226" s="82">
        <v>186.68</v>
      </c>
      <c r="I226" s="86">
        <v>0.59830000000000005</v>
      </c>
      <c r="J226" s="82">
        <v>0.6</v>
      </c>
      <c r="K226" s="82">
        <v>1</v>
      </c>
      <c r="L226" s="82">
        <v>1.98</v>
      </c>
      <c r="M226" s="82">
        <v>311</v>
      </c>
      <c r="N226" s="82">
        <v>0.59</v>
      </c>
      <c r="O226" s="87">
        <v>243031</v>
      </c>
      <c r="P226" s="79">
        <f t="shared" si="12"/>
        <v>31.2</v>
      </c>
    </row>
    <row r="227" spans="1:16" s="116" customFormat="1" ht="15" thickBot="1">
      <c r="A227" s="88" t="s">
        <v>98</v>
      </c>
      <c r="B227" s="90">
        <v>445</v>
      </c>
      <c r="C227" s="90">
        <v>183</v>
      </c>
      <c r="D227" s="91">
        <v>0</v>
      </c>
      <c r="E227" s="90">
        <v>445</v>
      </c>
      <c r="F227" s="89">
        <v>3351</v>
      </c>
      <c r="G227" s="118">
        <v>1117</v>
      </c>
      <c r="H227" s="90">
        <v>255.36</v>
      </c>
      <c r="I227" s="97">
        <v>0.57379999999999998</v>
      </c>
      <c r="J227" s="90">
        <v>0.6</v>
      </c>
      <c r="K227" s="90">
        <v>0</v>
      </c>
      <c r="L227" s="90">
        <v>0</v>
      </c>
      <c r="M227" s="90">
        <v>445</v>
      </c>
      <c r="N227" s="90">
        <v>0.56999999999999995</v>
      </c>
      <c r="O227" s="95">
        <v>243047</v>
      </c>
      <c r="P227" s="79">
        <f t="shared" si="12"/>
        <v>44.5</v>
      </c>
    </row>
    <row r="228" spans="1:16" s="116" customFormat="1" ht="15" thickBot="1">
      <c r="A228" s="80" t="s">
        <v>99</v>
      </c>
      <c r="B228" s="82">
        <v>87</v>
      </c>
      <c r="C228" s="82">
        <v>1</v>
      </c>
      <c r="D228" s="83">
        <v>0</v>
      </c>
      <c r="E228" s="82">
        <v>87</v>
      </c>
      <c r="F228" s="82">
        <v>519</v>
      </c>
      <c r="G228" s="84">
        <v>167.42</v>
      </c>
      <c r="H228" s="82">
        <v>54.52</v>
      </c>
      <c r="I228" s="96">
        <v>0.62670000000000003</v>
      </c>
      <c r="J228" s="82">
        <v>0.6</v>
      </c>
      <c r="K228" s="82">
        <v>0</v>
      </c>
      <c r="L228" s="82">
        <v>0</v>
      </c>
      <c r="M228" s="82">
        <v>87</v>
      </c>
      <c r="N228" s="82">
        <v>0.63</v>
      </c>
      <c r="O228" s="87">
        <v>243090</v>
      </c>
      <c r="P228" s="79">
        <f t="shared" si="12"/>
        <v>8.6999999999999993</v>
      </c>
    </row>
    <row r="229" spans="1:16" s="116" customFormat="1" ht="15" thickBot="1">
      <c r="A229" s="88" t="s">
        <v>100</v>
      </c>
      <c r="B229" s="90">
        <v>40</v>
      </c>
      <c r="C229" s="90">
        <v>0</v>
      </c>
      <c r="D229" s="91">
        <v>0</v>
      </c>
      <c r="E229" s="90">
        <v>40</v>
      </c>
      <c r="F229" s="90">
        <v>164</v>
      </c>
      <c r="G229" s="92">
        <v>54.67</v>
      </c>
      <c r="H229" s="90">
        <v>25.64</v>
      </c>
      <c r="I229" s="94">
        <v>0.6411</v>
      </c>
      <c r="J229" s="90">
        <v>0.6</v>
      </c>
      <c r="K229" s="90">
        <v>0</v>
      </c>
      <c r="L229" s="90">
        <v>0</v>
      </c>
      <c r="M229" s="90">
        <v>40</v>
      </c>
      <c r="N229" s="90">
        <v>0.64</v>
      </c>
      <c r="O229" s="95">
        <v>243090</v>
      </c>
      <c r="P229" s="79">
        <f t="shared" si="12"/>
        <v>4</v>
      </c>
    </row>
    <row r="230" spans="1:16" s="116" customFormat="1" ht="15" thickBot="1">
      <c r="A230" s="80" t="s">
        <v>101</v>
      </c>
      <c r="B230" s="82">
        <v>32</v>
      </c>
      <c r="C230" s="82">
        <v>0</v>
      </c>
      <c r="D230" s="83">
        <v>0</v>
      </c>
      <c r="E230" s="82">
        <v>32</v>
      </c>
      <c r="F230" s="82">
        <v>87</v>
      </c>
      <c r="G230" s="84">
        <v>28.06</v>
      </c>
      <c r="H230" s="82">
        <v>29.28</v>
      </c>
      <c r="I230" s="96">
        <v>0.91500000000000004</v>
      </c>
      <c r="J230" s="82">
        <v>0.6</v>
      </c>
      <c r="K230" s="82">
        <v>0</v>
      </c>
      <c r="L230" s="82">
        <v>0</v>
      </c>
      <c r="M230" s="82">
        <v>32</v>
      </c>
      <c r="N230" s="82">
        <v>0.91</v>
      </c>
      <c r="O230" s="87">
        <v>243132</v>
      </c>
      <c r="P230" s="79">
        <f t="shared" si="12"/>
        <v>3.2</v>
      </c>
    </row>
    <row r="231" spans="1:16" s="116" customFormat="1" ht="15" thickBot="1">
      <c r="A231" s="71" t="s">
        <v>102</v>
      </c>
      <c r="B231" s="73">
        <v>34</v>
      </c>
      <c r="C231" s="73">
        <v>0</v>
      </c>
      <c r="D231" s="74">
        <v>0</v>
      </c>
      <c r="E231" s="73">
        <v>34</v>
      </c>
      <c r="F231" s="73">
        <v>94</v>
      </c>
      <c r="G231" s="75">
        <v>30.32</v>
      </c>
      <c r="H231" s="73">
        <v>30.03</v>
      </c>
      <c r="I231" s="98">
        <v>0.88319999999999999</v>
      </c>
      <c r="J231" s="73">
        <v>0.6</v>
      </c>
      <c r="K231" s="73">
        <v>0</v>
      </c>
      <c r="L231" s="73">
        <v>0</v>
      </c>
      <c r="M231" s="73">
        <v>34</v>
      </c>
      <c r="N231" s="73">
        <v>0.88</v>
      </c>
      <c r="O231" s="78">
        <v>243166</v>
      </c>
      <c r="P231" s="79">
        <f t="shared" si="12"/>
        <v>3.4</v>
      </c>
    </row>
    <row r="232" spans="1:16" s="116" customFormat="1" ht="15" thickBot="1">
      <c r="A232" s="80" t="s">
        <v>103</v>
      </c>
      <c r="B232" s="82">
        <v>19</v>
      </c>
      <c r="C232" s="82">
        <v>0</v>
      </c>
      <c r="D232" s="83">
        <v>0</v>
      </c>
      <c r="E232" s="82">
        <v>19</v>
      </c>
      <c r="F232" s="82">
        <v>46</v>
      </c>
      <c r="G232" s="84">
        <v>15.33</v>
      </c>
      <c r="H232" s="82">
        <v>16.12</v>
      </c>
      <c r="I232" s="96">
        <v>0.84850000000000003</v>
      </c>
      <c r="J232" s="82">
        <v>0.6</v>
      </c>
      <c r="K232" s="82">
        <v>0</v>
      </c>
      <c r="L232" s="82">
        <v>0</v>
      </c>
      <c r="M232" s="82">
        <v>19</v>
      </c>
      <c r="N232" s="82">
        <v>0.85</v>
      </c>
      <c r="O232" s="87">
        <v>243201</v>
      </c>
      <c r="P232" s="79">
        <f t="shared" si="12"/>
        <v>1.9</v>
      </c>
    </row>
    <row r="233" spans="1:16" ht="15.75" thickBot="1">
      <c r="A233" s="99" t="s">
        <v>87</v>
      </c>
      <c r="B233" s="100">
        <v>1200</v>
      </c>
      <c r="C233" s="101">
        <v>493</v>
      </c>
      <c r="D233" s="101">
        <v>0</v>
      </c>
      <c r="E233" s="100">
        <v>1200</v>
      </c>
      <c r="F233" s="100">
        <v>8348</v>
      </c>
      <c r="G233" s="101">
        <v>228.71</v>
      </c>
      <c r="H233" s="101">
        <v>759.83</v>
      </c>
      <c r="I233" s="101">
        <v>0.63319999999999999</v>
      </c>
      <c r="J233" s="99">
        <v>0.6</v>
      </c>
      <c r="K233" s="101">
        <v>4</v>
      </c>
      <c r="L233" s="101">
        <v>1.98</v>
      </c>
      <c r="M233" s="100">
        <v>1196</v>
      </c>
      <c r="N233" s="101">
        <v>0.63</v>
      </c>
      <c r="O233" s="105"/>
      <c r="P233" s="79">
        <f t="shared" si="12"/>
        <v>120</v>
      </c>
    </row>
    <row r="234" spans="1:16" s="116" customFormat="1" ht="15.75" thickBot="1">
      <c r="A234" s="126"/>
      <c r="B234" s="127"/>
      <c r="C234" s="127"/>
      <c r="D234" s="127"/>
      <c r="E234" s="127"/>
      <c r="F234" s="127"/>
      <c r="G234" s="127"/>
      <c r="H234" s="126"/>
      <c r="I234" s="127"/>
      <c r="J234" s="127"/>
      <c r="K234" s="127"/>
      <c r="L234" s="127"/>
      <c r="M234" s="128"/>
      <c r="N234" s="115"/>
      <c r="O234" s="115"/>
    </row>
    <row r="236" spans="1:16" ht="18">
      <c r="A236" s="104" t="s">
        <v>127</v>
      </c>
    </row>
    <row r="237" spans="1:16" ht="15.75" thickBot="1">
      <c r="A237" s="106" t="s">
        <v>107</v>
      </c>
    </row>
    <row r="238" spans="1:16" ht="15.75" thickBot="1">
      <c r="A238" s="70" t="s">
        <v>71</v>
      </c>
      <c r="B238" s="70" t="s">
        <v>72</v>
      </c>
      <c r="C238" s="107" t="s">
        <v>73</v>
      </c>
      <c r="D238" s="107" t="s">
        <v>74</v>
      </c>
      <c r="E238" s="70" t="s">
        <v>72</v>
      </c>
      <c r="F238" s="70" t="s">
        <v>75</v>
      </c>
      <c r="G238" s="70" t="s">
        <v>76</v>
      </c>
      <c r="H238" s="107" t="s">
        <v>77</v>
      </c>
      <c r="I238" s="107"/>
      <c r="J238" s="107"/>
      <c r="K238" s="163" t="s">
        <v>78</v>
      </c>
      <c r="L238" s="164"/>
      <c r="M238" s="163" t="s">
        <v>79</v>
      </c>
      <c r="N238" s="164"/>
      <c r="O238" s="107" t="s">
        <v>80</v>
      </c>
      <c r="P238" s="66" t="s">
        <v>81</v>
      </c>
    </row>
    <row r="239" spans="1:16" ht="16.5" thickTop="1" thickBot="1">
      <c r="A239" s="70" t="s">
        <v>82</v>
      </c>
      <c r="B239" s="70" t="s">
        <v>83</v>
      </c>
      <c r="C239" s="70" t="s">
        <v>84</v>
      </c>
      <c r="D239" s="70" t="s">
        <v>85</v>
      </c>
      <c r="E239" s="70" t="s">
        <v>86</v>
      </c>
      <c r="F239" s="70" t="s">
        <v>87</v>
      </c>
      <c r="G239" s="70" t="s">
        <v>40</v>
      </c>
      <c r="H239" s="70" t="s">
        <v>88</v>
      </c>
      <c r="I239" s="70" t="s">
        <v>89</v>
      </c>
      <c r="J239" s="70" t="s">
        <v>90</v>
      </c>
      <c r="K239" s="70" t="s">
        <v>72</v>
      </c>
      <c r="L239" s="70" t="s">
        <v>89</v>
      </c>
      <c r="M239" s="70" t="s">
        <v>72</v>
      </c>
      <c r="N239" s="70" t="s">
        <v>89</v>
      </c>
      <c r="O239" s="70" t="s">
        <v>91</v>
      </c>
      <c r="P239">
        <v>30</v>
      </c>
    </row>
    <row r="240" spans="1:16" ht="15.75" thickTop="1" thickBot="1">
      <c r="A240" s="88" t="s">
        <v>92</v>
      </c>
      <c r="B240" s="90">
        <v>161</v>
      </c>
      <c r="C240" s="90">
        <v>15</v>
      </c>
      <c r="D240" s="109">
        <v>2</v>
      </c>
      <c r="E240" s="90">
        <v>159</v>
      </c>
      <c r="F240" s="89">
        <v>1041</v>
      </c>
      <c r="G240" s="92">
        <v>111.94</v>
      </c>
      <c r="H240" s="90">
        <v>120.6</v>
      </c>
      <c r="I240" s="94">
        <v>0.75849999999999995</v>
      </c>
      <c r="J240" s="90">
        <v>0.6</v>
      </c>
      <c r="K240" s="90">
        <v>1</v>
      </c>
      <c r="L240" s="90">
        <v>0.54</v>
      </c>
      <c r="M240" s="90">
        <v>158</v>
      </c>
      <c r="N240" s="90">
        <v>0.76</v>
      </c>
      <c r="O240" s="95">
        <v>242975</v>
      </c>
      <c r="P240" s="79">
        <f>+B240/$P$239</f>
        <v>5.3666666666666663</v>
      </c>
    </row>
    <row r="241" spans="1:16" ht="15" thickBot="1">
      <c r="A241" s="80" t="s">
        <v>93</v>
      </c>
      <c r="B241" s="82">
        <v>152</v>
      </c>
      <c r="C241" s="82">
        <v>16</v>
      </c>
      <c r="D241" s="83">
        <v>0</v>
      </c>
      <c r="E241" s="82">
        <v>152</v>
      </c>
      <c r="F241" s="82">
        <v>760</v>
      </c>
      <c r="G241" s="84">
        <v>84.44</v>
      </c>
      <c r="H241" s="82">
        <v>111.07</v>
      </c>
      <c r="I241" s="96">
        <v>0.73070000000000002</v>
      </c>
      <c r="J241" s="82">
        <v>0.6</v>
      </c>
      <c r="K241" s="82">
        <v>2</v>
      </c>
      <c r="L241" s="82">
        <v>1.95</v>
      </c>
      <c r="M241" s="82">
        <v>150</v>
      </c>
      <c r="N241" s="82">
        <v>0.71</v>
      </c>
      <c r="O241" s="87">
        <v>242975</v>
      </c>
      <c r="P241" s="79">
        <f t="shared" ref="P241:P252" si="13">+B241/$P$239</f>
        <v>5.0666666666666664</v>
      </c>
    </row>
    <row r="242" spans="1:16" ht="15" thickBot="1">
      <c r="A242" s="88" t="s">
        <v>94</v>
      </c>
      <c r="B242" s="90">
        <v>225</v>
      </c>
      <c r="C242" s="90">
        <v>42</v>
      </c>
      <c r="D242" s="109">
        <v>15</v>
      </c>
      <c r="E242" s="90">
        <v>210</v>
      </c>
      <c r="F242" s="89">
        <v>1125</v>
      </c>
      <c r="G242" s="92">
        <v>120.97</v>
      </c>
      <c r="H242" s="90">
        <v>139.87</v>
      </c>
      <c r="I242" s="94">
        <v>0.66610000000000003</v>
      </c>
      <c r="J242" s="90">
        <v>0.6</v>
      </c>
      <c r="K242" s="90">
        <v>1</v>
      </c>
      <c r="L242" s="90">
        <v>0.9</v>
      </c>
      <c r="M242" s="90">
        <v>209</v>
      </c>
      <c r="N242" s="90">
        <v>0.66</v>
      </c>
      <c r="O242" s="95">
        <v>242975</v>
      </c>
      <c r="P242" s="79">
        <f t="shared" si="13"/>
        <v>7.5</v>
      </c>
    </row>
    <row r="243" spans="1:16" ht="15" thickBot="1">
      <c r="A243" s="80" t="s">
        <v>95</v>
      </c>
      <c r="B243" s="82">
        <v>192</v>
      </c>
      <c r="C243" s="82">
        <v>43</v>
      </c>
      <c r="D243" s="83">
        <v>0</v>
      </c>
      <c r="E243" s="82">
        <v>192</v>
      </c>
      <c r="F243" s="81">
        <v>1127</v>
      </c>
      <c r="G243" s="84">
        <v>121.18</v>
      </c>
      <c r="H243" s="82">
        <v>126.61</v>
      </c>
      <c r="I243" s="96">
        <v>0.65939999999999999</v>
      </c>
      <c r="J243" s="82">
        <v>0.6</v>
      </c>
      <c r="K243" s="82">
        <v>1</v>
      </c>
      <c r="L243" s="82">
        <v>1.17</v>
      </c>
      <c r="M243" s="82">
        <v>191</v>
      </c>
      <c r="N243" s="82">
        <v>0.66</v>
      </c>
      <c r="O243" s="87">
        <v>242975</v>
      </c>
      <c r="P243" s="79">
        <f t="shared" si="13"/>
        <v>6.4</v>
      </c>
    </row>
    <row r="244" spans="1:16" ht="15" thickBot="1">
      <c r="A244" s="88" t="s">
        <v>96</v>
      </c>
      <c r="B244" s="90">
        <v>221</v>
      </c>
      <c r="C244" s="90">
        <v>96</v>
      </c>
      <c r="D244" s="109">
        <v>19</v>
      </c>
      <c r="E244" s="90">
        <v>202</v>
      </c>
      <c r="F244" s="89">
        <v>1306</v>
      </c>
      <c r="G244" s="92">
        <v>155.47999999999999</v>
      </c>
      <c r="H244" s="90">
        <v>126.87</v>
      </c>
      <c r="I244" s="94">
        <v>0.62809999999999999</v>
      </c>
      <c r="J244" s="90">
        <v>0.6</v>
      </c>
      <c r="K244" s="90">
        <v>1</v>
      </c>
      <c r="L244" s="90">
        <v>0.56000000000000005</v>
      </c>
      <c r="M244" s="90">
        <v>201</v>
      </c>
      <c r="N244" s="90">
        <v>0.63</v>
      </c>
      <c r="O244" s="95">
        <v>242975</v>
      </c>
      <c r="P244" s="79">
        <f t="shared" si="13"/>
        <v>7.3666666666666663</v>
      </c>
    </row>
    <row r="245" spans="1:16" ht="15" thickBot="1">
      <c r="A245" s="80" t="s">
        <v>97</v>
      </c>
      <c r="B245" s="82">
        <v>619</v>
      </c>
      <c r="C245" s="82">
        <v>339</v>
      </c>
      <c r="D245" s="108">
        <v>13</v>
      </c>
      <c r="E245" s="82">
        <v>606</v>
      </c>
      <c r="F245" s="81">
        <v>4950</v>
      </c>
      <c r="G245" s="84">
        <v>532.26</v>
      </c>
      <c r="H245" s="82">
        <v>360.44</v>
      </c>
      <c r="I245" s="86">
        <v>0.5948</v>
      </c>
      <c r="J245" s="82">
        <v>0.6</v>
      </c>
      <c r="K245" s="82">
        <v>0</v>
      </c>
      <c r="L245" s="82">
        <v>0</v>
      </c>
      <c r="M245" s="82">
        <v>606</v>
      </c>
      <c r="N245" s="82">
        <v>0.59</v>
      </c>
      <c r="O245" s="87">
        <v>243063</v>
      </c>
      <c r="P245" s="79">
        <f t="shared" si="13"/>
        <v>20.633333333333333</v>
      </c>
    </row>
    <row r="246" spans="1:16" ht="15" thickBot="1">
      <c r="A246" s="71" t="s">
        <v>98</v>
      </c>
      <c r="B246" s="72">
        <v>1656</v>
      </c>
      <c r="C246" s="73">
        <v>375</v>
      </c>
      <c r="D246" s="110">
        <v>34</v>
      </c>
      <c r="E246" s="72">
        <v>1622</v>
      </c>
      <c r="F246" s="72">
        <v>14951</v>
      </c>
      <c r="G246" s="129">
        <v>1661.22</v>
      </c>
      <c r="H246" s="73">
        <v>874.92</v>
      </c>
      <c r="I246" s="77">
        <v>0.53939999999999999</v>
      </c>
      <c r="J246" s="73">
        <v>0.6</v>
      </c>
      <c r="K246" s="73">
        <v>0</v>
      </c>
      <c r="L246" s="73">
        <v>0</v>
      </c>
      <c r="M246" s="72">
        <v>1622</v>
      </c>
      <c r="N246" s="73">
        <v>0.54</v>
      </c>
      <c r="O246" s="78">
        <v>243063</v>
      </c>
      <c r="P246" s="79">
        <f t="shared" si="13"/>
        <v>55.2</v>
      </c>
    </row>
    <row r="247" spans="1:16" ht="15" thickBot="1">
      <c r="A247" s="80" t="s">
        <v>99</v>
      </c>
      <c r="B247" s="82">
        <v>589</v>
      </c>
      <c r="C247" s="82">
        <v>175</v>
      </c>
      <c r="D247" s="108">
        <v>41</v>
      </c>
      <c r="E247" s="82">
        <v>548</v>
      </c>
      <c r="F247" s="81">
        <v>5416</v>
      </c>
      <c r="G247" s="84">
        <v>582.37</v>
      </c>
      <c r="H247" s="82">
        <v>327.84</v>
      </c>
      <c r="I247" s="86">
        <v>0.59819999999999995</v>
      </c>
      <c r="J247" s="82">
        <v>0.6</v>
      </c>
      <c r="K247" s="82">
        <v>0</v>
      </c>
      <c r="L247" s="82">
        <v>0</v>
      </c>
      <c r="M247" s="82">
        <v>548</v>
      </c>
      <c r="N247" s="82">
        <v>0.6</v>
      </c>
      <c r="O247" s="87">
        <v>243063</v>
      </c>
      <c r="P247" s="79">
        <f t="shared" si="13"/>
        <v>19.633333333333333</v>
      </c>
    </row>
    <row r="248" spans="1:16" ht="15" thickBot="1">
      <c r="A248" s="88" t="s">
        <v>100</v>
      </c>
      <c r="B248" s="90">
        <v>172</v>
      </c>
      <c r="C248" s="90">
        <v>1</v>
      </c>
      <c r="D248" s="109">
        <v>1</v>
      </c>
      <c r="E248" s="90">
        <v>171</v>
      </c>
      <c r="F248" s="90">
        <v>986</v>
      </c>
      <c r="G248" s="92">
        <v>109.56</v>
      </c>
      <c r="H248" s="90">
        <v>127.43</v>
      </c>
      <c r="I248" s="94">
        <v>0.74519999999999997</v>
      </c>
      <c r="J248" s="90">
        <v>0.6</v>
      </c>
      <c r="K248" s="90">
        <v>0</v>
      </c>
      <c r="L248" s="90">
        <v>0</v>
      </c>
      <c r="M248" s="90">
        <v>171</v>
      </c>
      <c r="N248" s="90">
        <v>0.75</v>
      </c>
      <c r="O248" s="95">
        <v>243153</v>
      </c>
      <c r="P248" s="79">
        <f t="shared" si="13"/>
        <v>5.7333333333333334</v>
      </c>
    </row>
    <row r="249" spans="1:16" ht="15" thickBot="1">
      <c r="A249" s="80" t="s">
        <v>101</v>
      </c>
      <c r="B249" s="82">
        <v>106</v>
      </c>
      <c r="C249" s="82">
        <v>12</v>
      </c>
      <c r="D249" s="108">
        <v>20</v>
      </c>
      <c r="E249" s="82">
        <v>86</v>
      </c>
      <c r="F249" s="82">
        <v>370</v>
      </c>
      <c r="G249" s="84">
        <v>39.78</v>
      </c>
      <c r="H249" s="82">
        <v>55.84</v>
      </c>
      <c r="I249" s="96">
        <v>0.64929999999999999</v>
      </c>
      <c r="J249" s="82">
        <v>0.6</v>
      </c>
      <c r="K249" s="82">
        <v>0</v>
      </c>
      <c r="L249" s="82">
        <v>0</v>
      </c>
      <c r="M249" s="82">
        <v>86</v>
      </c>
      <c r="N249" s="82">
        <v>0.65</v>
      </c>
      <c r="O249" s="87">
        <v>243153</v>
      </c>
      <c r="P249" s="79">
        <f t="shared" si="13"/>
        <v>3.5333333333333332</v>
      </c>
    </row>
    <row r="250" spans="1:16" ht="15" thickBot="1">
      <c r="A250" s="88" t="s">
        <v>102</v>
      </c>
      <c r="B250" s="90">
        <v>116</v>
      </c>
      <c r="C250" s="90">
        <v>0</v>
      </c>
      <c r="D250" s="109">
        <v>3</v>
      </c>
      <c r="E250" s="90">
        <v>113</v>
      </c>
      <c r="F250" s="90">
        <v>495</v>
      </c>
      <c r="G250" s="92">
        <v>53.23</v>
      </c>
      <c r="H250" s="90">
        <v>87.37</v>
      </c>
      <c r="I250" s="94">
        <v>0.7732</v>
      </c>
      <c r="J250" s="90">
        <v>0.6</v>
      </c>
      <c r="K250" s="90">
        <v>1</v>
      </c>
      <c r="L250" s="90">
        <v>2.02</v>
      </c>
      <c r="M250" s="90">
        <v>112</v>
      </c>
      <c r="N250" s="90">
        <v>0.76</v>
      </c>
      <c r="O250" s="95">
        <v>243153</v>
      </c>
      <c r="P250" s="79">
        <f t="shared" si="13"/>
        <v>3.8666666666666667</v>
      </c>
    </row>
    <row r="251" spans="1:16" ht="15" thickBot="1">
      <c r="A251" s="80" t="s">
        <v>103</v>
      </c>
      <c r="B251" s="82">
        <v>133</v>
      </c>
      <c r="C251" s="82">
        <v>0</v>
      </c>
      <c r="D251" s="83">
        <v>0</v>
      </c>
      <c r="E251" s="82">
        <v>133</v>
      </c>
      <c r="F251" s="82">
        <v>486</v>
      </c>
      <c r="G251" s="84">
        <v>54</v>
      </c>
      <c r="H251" s="82">
        <v>106.58</v>
      </c>
      <c r="I251" s="96">
        <v>0.8014</v>
      </c>
      <c r="J251" s="82">
        <v>0.6</v>
      </c>
      <c r="K251" s="82">
        <v>2</v>
      </c>
      <c r="L251" s="82">
        <v>0.79</v>
      </c>
      <c r="M251" s="82">
        <v>131</v>
      </c>
      <c r="N251" s="82">
        <v>0.8</v>
      </c>
      <c r="O251" s="87">
        <v>243210</v>
      </c>
      <c r="P251" s="79">
        <f t="shared" si="13"/>
        <v>4.4333333333333336</v>
      </c>
    </row>
    <row r="252" spans="1:16" s="116" customFormat="1" ht="15.75" thickBot="1">
      <c r="A252" s="99" t="s">
        <v>87</v>
      </c>
      <c r="B252" s="100">
        <v>4342</v>
      </c>
      <c r="C252" s="100">
        <v>1114</v>
      </c>
      <c r="D252" s="101">
        <v>148</v>
      </c>
      <c r="E252" s="100">
        <v>4194</v>
      </c>
      <c r="F252" s="100">
        <v>33013</v>
      </c>
      <c r="G252" s="101">
        <v>301.49</v>
      </c>
      <c r="H252" s="102">
        <v>2565.4299999999998</v>
      </c>
      <c r="I252" s="101">
        <v>0.61170000000000002</v>
      </c>
      <c r="J252" s="99">
        <v>0.6</v>
      </c>
      <c r="K252" s="101">
        <v>9</v>
      </c>
      <c r="L252" s="101">
        <v>1.18</v>
      </c>
      <c r="M252" s="100">
        <v>4185</v>
      </c>
      <c r="N252" s="101">
        <v>0.61</v>
      </c>
      <c r="O252" s="105"/>
      <c r="P252" s="79">
        <f t="shared" si="13"/>
        <v>144.73333333333332</v>
      </c>
    </row>
    <row r="253" spans="1:16" s="116" customFormat="1" ht="15">
      <c r="A253" s="123"/>
      <c r="B253" s="125"/>
      <c r="C253" s="125"/>
      <c r="D253" s="124"/>
      <c r="E253" s="125"/>
      <c r="F253" s="125"/>
      <c r="G253" s="125"/>
      <c r="H253" s="123"/>
      <c r="I253" s="125"/>
      <c r="J253" s="125"/>
      <c r="K253" s="125"/>
      <c r="L253" s="125"/>
      <c r="M253" s="115"/>
      <c r="N253" s="115"/>
      <c r="O253" s="115"/>
    </row>
    <row r="254" spans="1:16" ht="18">
      <c r="A254" s="104" t="s">
        <v>128</v>
      </c>
    </row>
    <row r="255" spans="1:16" ht="15.75" thickBot="1">
      <c r="A255" s="106" t="s">
        <v>129</v>
      </c>
    </row>
    <row r="256" spans="1:16" ht="15.75" thickBot="1">
      <c r="A256" s="70" t="s">
        <v>71</v>
      </c>
      <c r="B256" s="70" t="s">
        <v>72</v>
      </c>
      <c r="C256" s="107" t="s">
        <v>73</v>
      </c>
      <c r="D256" s="107" t="s">
        <v>74</v>
      </c>
      <c r="E256" s="70" t="s">
        <v>72</v>
      </c>
      <c r="F256" s="70" t="s">
        <v>75</v>
      </c>
      <c r="G256" s="70" t="s">
        <v>76</v>
      </c>
      <c r="H256" s="107" t="s">
        <v>77</v>
      </c>
      <c r="I256" s="107"/>
      <c r="J256" s="107"/>
      <c r="K256" s="163" t="s">
        <v>78</v>
      </c>
      <c r="L256" s="164"/>
      <c r="M256" s="163" t="s">
        <v>79</v>
      </c>
      <c r="N256" s="164"/>
      <c r="O256" s="107" t="s">
        <v>80</v>
      </c>
      <c r="P256" s="66" t="s">
        <v>81</v>
      </c>
    </row>
    <row r="257" spans="1:16" ht="16.5" thickTop="1" thickBot="1">
      <c r="A257" s="70" t="s">
        <v>82</v>
      </c>
      <c r="B257" s="70" t="s">
        <v>83</v>
      </c>
      <c r="C257" s="70" t="s">
        <v>84</v>
      </c>
      <c r="D257" s="70" t="s">
        <v>85</v>
      </c>
      <c r="E257" s="70" t="s">
        <v>86</v>
      </c>
      <c r="F257" s="70" t="s">
        <v>87</v>
      </c>
      <c r="G257" s="70" t="s">
        <v>40</v>
      </c>
      <c r="H257" s="70" t="s">
        <v>88</v>
      </c>
      <c r="I257" s="70" t="s">
        <v>89</v>
      </c>
      <c r="J257" s="70" t="s">
        <v>90</v>
      </c>
      <c r="K257" s="70" t="s">
        <v>72</v>
      </c>
      <c r="L257" s="70" t="s">
        <v>89</v>
      </c>
      <c r="M257" s="70" t="s">
        <v>72</v>
      </c>
      <c r="N257" s="70" t="s">
        <v>89</v>
      </c>
      <c r="O257" s="70" t="s">
        <v>91</v>
      </c>
      <c r="P257">
        <v>24</v>
      </c>
    </row>
    <row r="258" spans="1:16" ht="15.75" thickTop="1" thickBot="1">
      <c r="A258" s="88" t="s">
        <v>92</v>
      </c>
      <c r="B258" s="90">
        <v>119</v>
      </c>
      <c r="C258" s="90">
        <v>51</v>
      </c>
      <c r="D258" s="91">
        <v>0</v>
      </c>
      <c r="E258" s="90">
        <v>119</v>
      </c>
      <c r="F258" s="89">
        <v>1235</v>
      </c>
      <c r="G258" s="92">
        <v>165.99</v>
      </c>
      <c r="H258" s="90">
        <v>88.01</v>
      </c>
      <c r="I258" s="94">
        <v>0.73960000000000004</v>
      </c>
      <c r="J258" s="90">
        <v>0.6</v>
      </c>
      <c r="K258" s="90">
        <v>0</v>
      </c>
      <c r="L258" s="90">
        <v>0</v>
      </c>
      <c r="M258" s="90">
        <v>119</v>
      </c>
      <c r="N258" s="90">
        <v>0.74</v>
      </c>
      <c r="O258" s="95">
        <v>242860</v>
      </c>
      <c r="P258" s="79">
        <f>+B258/$P$257</f>
        <v>4.958333333333333</v>
      </c>
    </row>
    <row r="259" spans="1:16" ht="15" thickBot="1">
      <c r="A259" s="80" t="s">
        <v>93</v>
      </c>
      <c r="B259" s="82">
        <v>39</v>
      </c>
      <c r="C259" s="82">
        <v>5</v>
      </c>
      <c r="D259" s="108">
        <v>1</v>
      </c>
      <c r="E259" s="82">
        <v>38</v>
      </c>
      <c r="F259" s="82">
        <v>275</v>
      </c>
      <c r="G259" s="84">
        <v>38.19</v>
      </c>
      <c r="H259" s="82">
        <v>29.64</v>
      </c>
      <c r="I259" s="96">
        <v>0.77990000000000004</v>
      </c>
      <c r="J259" s="82">
        <v>0.6</v>
      </c>
      <c r="K259" s="82">
        <v>0</v>
      </c>
      <c r="L259" s="82">
        <v>0</v>
      </c>
      <c r="M259" s="82">
        <v>38</v>
      </c>
      <c r="N259" s="82">
        <v>0.78</v>
      </c>
      <c r="O259" s="87">
        <v>242912</v>
      </c>
      <c r="P259" s="79">
        <f t="shared" ref="P259:P270" si="14">+B259/$P$257</f>
        <v>1.625</v>
      </c>
    </row>
    <row r="260" spans="1:16" ht="15" thickBot="1">
      <c r="A260" s="88" t="s">
        <v>94</v>
      </c>
      <c r="B260" s="90">
        <v>67</v>
      </c>
      <c r="C260" s="90">
        <v>6</v>
      </c>
      <c r="D260" s="91">
        <v>0</v>
      </c>
      <c r="E260" s="90">
        <v>67</v>
      </c>
      <c r="F260" s="90">
        <v>400</v>
      </c>
      <c r="G260" s="92">
        <v>53.76</v>
      </c>
      <c r="H260" s="90">
        <v>50.3</v>
      </c>
      <c r="I260" s="94">
        <v>0.75080000000000002</v>
      </c>
      <c r="J260" s="90">
        <v>0.6</v>
      </c>
      <c r="K260" s="90">
        <v>0</v>
      </c>
      <c r="L260" s="90">
        <v>0</v>
      </c>
      <c r="M260" s="90">
        <v>67</v>
      </c>
      <c r="N260" s="90">
        <v>0.75</v>
      </c>
      <c r="O260" s="95">
        <v>242912</v>
      </c>
      <c r="P260" s="79">
        <f t="shared" si="14"/>
        <v>2.7916666666666665</v>
      </c>
    </row>
    <row r="261" spans="1:16" ht="15" thickBot="1">
      <c r="A261" s="80" t="s">
        <v>95</v>
      </c>
      <c r="B261" s="82">
        <v>73</v>
      </c>
      <c r="C261" s="82">
        <v>17</v>
      </c>
      <c r="D261" s="83">
        <v>0</v>
      </c>
      <c r="E261" s="82">
        <v>73</v>
      </c>
      <c r="F261" s="82">
        <v>417</v>
      </c>
      <c r="G261" s="84">
        <v>56.05</v>
      </c>
      <c r="H261" s="82">
        <v>52.38</v>
      </c>
      <c r="I261" s="96">
        <v>0.71750000000000003</v>
      </c>
      <c r="J261" s="82">
        <v>0.6</v>
      </c>
      <c r="K261" s="82">
        <v>0</v>
      </c>
      <c r="L261" s="82">
        <v>0</v>
      </c>
      <c r="M261" s="82">
        <v>73</v>
      </c>
      <c r="N261" s="82">
        <v>0.72</v>
      </c>
      <c r="O261" s="87">
        <v>243028</v>
      </c>
      <c r="P261" s="79">
        <f t="shared" si="14"/>
        <v>3.0416666666666665</v>
      </c>
    </row>
    <row r="262" spans="1:16" ht="15" thickBot="1">
      <c r="A262" s="88" t="s">
        <v>96</v>
      </c>
      <c r="B262" s="90">
        <v>70</v>
      </c>
      <c r="C262" s="90">
        <v>22</v>
      </c>
      <c r="D262" s="91">
        <v>0</v>
      </c>
      <c r="E262" s="90">
        <v>70</v>
      </c>
      <c r="F262" s="90">
        <v>395</v>
      </c>
      <c r="G262" s="92">
        <v>58.78</v>
      </c>
      <c r="H262" s="90">
        <v>44.94</v>
      </c>
      <c r="I262" s="94">
        <v>0.64200000000000002</v>
      </c>
      <c r="J262" s="90">
        <v>0.6</v>
      </c>
      <c r="K262" s="90">
        <v>0</v>
      </c>
      <c r="L262" s="90">
        <v>0</v>
      </c>
      <c r="M262" s="90">
        <v>70</v>
      </c>
      <c r="N262" s="90">
        <v>0.64</v>
      </c>
      <c r="O262" s="95">
        <v>243028</v>
      </c>
      <c r="P262" s="79">
        <f t="shared" si="14"/>
        <v>2.9166666666666665</v>
      </c>
    </row>
    <row r="263" spans="1:16" ht="15" thickBot="1">
      <c r="A263" s="80" t="s">
        <v>97</v>
      </c>
      <c r="B263" s="82">
        <v>210</v>
      </c>
      <c r="C263" s="82">
        <v>144</v>
      </c>
      <c r="D263" s="83">
        <v>0</v>
      </c>
      <c r="E263" s="82">
        <v>210</v>
      </c>
      <c r="F263" s="81">
        <v>1648</v>
      </c>
      <c r="G263" s="84">
        <v>221.51</v>
      </c>
      <c r="H263" s="82">
        <v>128.09</v>
      </c>
      <c r="I263" s="96">
        <v>0.61</v>
      </c>
      <c r="J263" s="82">
        <v>0.6</v>
      </c>
      <c r="K263" s="82">
        <v>0</v>
      </c>
      <c r="L263" s="82">
        <v>0</v>
      </c>
      <c r="M263" s="82">
        <v>210</v>
      </c>
      <c r="N263" s="82">
        <v>0.61</v>
      </c>
      <c r="O263" s="87">
        <v>243028</v>
      </c>
      <c r="P263" s="79">
        <f t="shared" si="14"/>
        <v>8.75</v>
      </c>
    </row>
    <row r="264" spans="1:16" ht="15" thickBot="1">
      <c r="A264" s="88" t="s">
        <v>98</v>
      </c>
      <c r="B264" s="90">
        <v>440</v>
      </c>
      <c r="C264" s="90">
        <v>370</v>
      </c>
      <c r="D264" s="91">
        <v>0</v>
      </c>
      <c r="E264" s="90">
        <v>440</v>
      </c>
      <c r="F264" s="89">
        <v>3962</v>
      </c>
      <c r="G264" s="92">
        <v>550.28</v>
      </c>
      <c r="H264" s="90">
        <v>274.2</v>
      </c>
      <c r="I264" s="94">
        <v>0.62319999999999998</v>
      </c>
      <c r="J264" s="90">
        <v>0.6</v>
      </c>
      <c r="K264" s="90">
        <v>0</v>
      </c>
      <c r="L264" s="90">
        <v>0</v>
      </c>
      <c r="M264" s="90">
        <v>440</v>
      </c>
      <c r="N264" s="90">
        <v>0.62</v>
      </c>
      <c r="O264" s="95">
        <v>243056</v>
      </c>
      <c r="P264" s="79">
        <f t="shared" si="14"/>
        <v>18.333333333333332</v>
      </c>
    </row>
    <row r="265" spans="1:16" ht="15" thickBot="1">
      <c r="A265" s="80" t="s">
        <v>99</v>
      </c>
      <c r="B265" s="82">
        <v>283</v>
      </c>
      <c r="C265" s="82">
        <v>222</v>
      </c>
      <c r="D265" s="83">
        <v>0</v>
      </c>
      <c r="E265" s="82">
        <v>283</v>
      </c>
      <c r="F265" s="81">
        <v>2494</v>
      </c>
      <c r="G265" s="84">
        <v>335.22</v>
      </c>
      <c r="H265" s="82">
        <v>184.61</v>
      </c>
      <c r="I265" s="96">
        <v>0.65229999999999999</v>
      </c>
      <c r="J265" s="82">
        <v>0.6</v>
      </c>
      <c r="K265" s="82">
        <v>0</v>
      </c>
      <c r="L265" s="82">
        <v>0</v>
      </c>
      <c r="M265" s="82">
        <v>283</v>
      </c>
      <c r="N265" s="82">
        <v>0.65</v>
      </c>
      <c r="O265" s="87">
        <v>243090</v>
      </c>
      <c r="P265" s="79">
        <f t="shared" si="14"/>
        <v>11.791666666666666</v>
      </c>
    </row>
    <row r="266" spans="1:16" ht="15" thickBot="1">
      <c r="A266" s="88" t="s">
        <v>100</v>
      </c>
      <c r="B266" s="90">
        <v>218</v>
      </c>
      <c r="C266" s="90">
        <v>149</v>
      </c>
      <c r="D266" s="91">
        <v>0</v>
      </c>
      <c r="E266" s="90">
        <v>218</v>
      </c>
      <c r="F266" s="89">
        <v>1701</v>
      </c>
      <c r="G266" s="92">
        <v>236.25</v>
      </c>
      <c r="H266" s="90">
        <v>138.13</v>
      </c>
      <c r="I266" s="94">
        <v>0.63360000000000005</v>
      </c>
      <c r="J266" s="90">
        <v>0.6</v>
      </c>
      <c r="K266" s="90">
        <v>0</v>
      </c>
      <c r="L266" s="90">
        <v>0</v>
      </c>
      <c r="M266" s="90">
        <v>218</v>
      </c>
      <c r="N266" s="90">
        <v>0.63</v>
      </c>
      <c r="O266" s="95">
        <v>243122</v>
      </c>
      <c r="P266" s="79">
        <f t="shared" si="14"/>
        <v>9.0833333333333339</v>
      </c>
    </row>
    <row r="267" spans="1:16" ht="15" thickBot="1">
      <c r="A267" s="80" t="s">
        <v>101</v>
      </c>
      <c r="B267" s="82">
        <v>105</v>
      </c>
      <c r="C267" s="82">
        <v>52</v>
      </c>
      <c r="D267" s="83">
        <v>0</v>
      </c>
      <c r="E267" s="82">
        <v>105</v>
      </c>
      <c r="F267" s="82">
        <v>744</v>
      </c>
      <c r="G267" s="84">
        <v>100</v>
      </c>
      <c r="H267" s="82">
        <v>69.040000000000006</v>
      </c>
      <c r="I267" s="96">
        <v>0.65759999999999996</v>
      </c>
      <c r="J267" s="82">
        <v>0.6</v>
      </c>
      <c r="K267" s="82">
        <v>0</v>
      </c>
      <c r="L267" s="82">
        <v>0</v>
      </c>
      <c r="M267" s="82">
        <v>105</v>
      </c>
      <c r="N267" s="82">
        <v>0.66</v>
      </c>
      <c r="O267" s="87">
        <v>243122</v>
      </c>
      <c r="P267" s="79">
        <f t="shared" si="14"/>
        <v>4.375</v>
      </c>
    </row>
    <row r="268" spans="1:16" ht="15" thickBot="1">
      <c r="A268" s="88" t="s">
        <v>102</v>
      </c>
      <c r="B268" s="90">
        <v>58</v>
      </c>
      <c r="C268" s="90">
        <v>2</v>
      </c>
      <c r="D268" s="91">
        <v>0</v>
      </c>
      <c r="E268" s="90">
        <v>58</v>
      </c>
      <c r="F268" s="90">
        <v>232</v>
      </c>
      <c r="G268" s="92">
        <v>31.18</v>
      </c>
      <c r="H268" s="90">
        <v>44.63</v>
      </c>
      <c r="I268" s="94">
        <v>0.76949999999999996</v>
      </c>
      <c r="J268" s="90">
        <v>0.6</v>
      </c>
      <c r="K268" s="90">
        <v>0</v>
      </c>
      <c r="L268" s="90">
        <v>0</v>
      </c>
      <c r="M268" s="90">
        <v>58</v>
      </c>
      <c r="N268" s="90">
        <v>0.77</v>
      </c>
      <c r="O268" s="95">
        <v>243186</v>
      </c>
      <c r="P268" s="79">
        <f t="shared" si="14"/>
        <v>2.4166666666666665</v>
      </c>
    </row>
    <row r="269" spans="1:16" ht="15" thickBot="1">
      <c r="A269" s="80" t="s">
        <v>103</v>
      </c>
      <c r="B269" s="82">
        <v>63</v>
      </c>
      <c r="C269" s="82">
        <v>0</v>
      </c>
      <c r="D269" s="83">
        <v>0</v>
      </c>
      <c r="E269" s="82">
        <v>63</v>
      </c>
      <c r="F269" s="82">
        <v>253</v>
      </c>
      <c r="G269" s="84">
        <v>35.14</v>
      </c>
      <c r="H269" s="82">
        <v>46.24</v>
      </c>
      <c r="I269" s="96">
        <v>0.73399999999999999</v>
      </c>
      <c r="J269" s="82">
        <v>0.6</v>
      </c>
      <c r="K269" s="82">
        <v>0</v>
      </c>
      <c r="L269" s="82">
        <v>0</v>
      </c>
      <c r="M269" s="82">
        <v>63</v>
      </c>
      <c r="N269" s="82">
        <v>0.73</v>
      </c>
      <c r="O269" s="87">
        <v>243186</v>
      </c>
      <c r="P269" s="79">
        <f t="shared" si="14"/>
        <v>2.625</v>
      </c>
    </row>
    <row r="270" spans="1:16" ht="15.75" thickBot="1">
      <c r="A270" s="119" t="s">
        <v>87</v>
      </c>
      <c r="B270" s="120">
        <v>1745</v>
      </c>
      <c r="C270" s="120">
        <v>1040</v>
      </c>
      <c r="D270" s="121">
        <v>1</v>
      </c>
      <c r="E270" s="120">
        <v>1744</v>
      </c>
      <c r="F270" s="120">
        <v>13756</v>
      </c>
      <c r="G270" s="121">
        <v>157.03</v>
      </c>
      <c r="H270" s="122">
        <v>1150.22</v>
      </c>
      <c r="I270" s="121">
        <v>0.65949999999999998</v>
      </c>
      <c r="J270" s="119">
        <v>0.6</v>
      </c>
      <c r="K270" s="121">
        <v>0</v>
      </c>
      <c r="L270" s="121">
        <v>0</v>
      </c>
      <c r="M270" s="120">
        <v>1744</v>
      </c>
      <c r="N270" s="121">
        <v>0.66</v>
      </c>
      <c r="O270" s="105"/>
      <c r="P270" s="79">
        <f t="shared" si="14"/>
        <v>72.708333333333329</v>
      </c>
    </row>
    <row r="271" spans="1:16" s="116" customFormat="1" ht="15">
      <c r="A271" s="111"/>
      <c r="B271" s="112"/>
      <c r="C271" s="113"/>
      <c r="D271" s="112"/>
      <c r="E271" s="113"/>
      <c r="F271" s="114"/>
      <c r="G271" s="113"/>
      <c r="H271" s="111"/>
      <c r="I271" s="113"/>
      <c r="J271" s="113"/>
      <c r="K271" s="112"/>
      <c r="L271" s="113"/>
      <c r="M271" s="115"/>
      <c r="N271" s="115"/>
      <c r="O271" s="115"/>
    </row>
    <row r="272" spans="1:16" ht="18">
      <c r="A272" s="104" t="s">
        <v>130</v>
      </c>
    </row>
    <row r="273" spans="1:18" ht="15.75" thickBot="1">
      <c r="A273" s="106" t="s">
        <v>129</v>
      </c>
    </row>
    <row r="274" spans="1:18" ht="15.75" thickBot="1">
      <c r="A274" s="70" t="s">
        <v>71</v>
      </c>
      <c r="B274" s="70" t="s">
        <v>72</v>
      </c>
      <c r="C274" s="107" t="s">
        <v>73</v>
      </c>
      <c r="D274" s="107" t="s">
        <v>74</v>
      </c>
      <c r="E274" s="70" t="s">
        <v>72</v>
      </c>
      <c r="F274" s="70" t="s">
        <v>75</v>
      </c>
      <c r="G274" s="70" t="s">
        <v>76</v>
      </c>
      <c r="H274" s="107" t="s">
        <v>77</v>
      </c>
      <c r="I274" s="107"/>
      <c r="J274" s="107"/>
      <c r="K274" s="163" t="s">
        <v>78</v>
      </c>
      <c r="L274" s="164"/>
      <c r="M274" s="107" t="s">
        <v>79</v>
      </c>
      <c r="N274" s="130"/>
      <c r="O274" s="130"/>
      <c r="P274" s="66" t="s">
        <v>81</v>
      </c>
    </row>
    <row r="275" spans="1:18" ht="16.5" thickTop="1" thickBot="1">
      <c r="A275" s="70" t="s">
        <v>82</v>
      </c>
      <c r="B275" s="70" t="s">
        <v>83</v>
      </c>
      <c r="C275" s="70" t="s">
        <v>84</v>
      </c>
      <c r="D275" s="70" t="s">
        <v>85</v>
      </c>
      <c r="E275" s="70" t="s">
        <v>86</v>
      </c>
      <c r="F275" s="70" t="s">
        <v>87</v>
      </c>
      <c r="G275" s="70" t="s">
        <v>40</v>
      </c>
      <c r="H275" s="70" t="s">
        <v>88</v>
      </c>
      <c r="I275" s="70" t="s">
        <v>89</v>
      </c>
      <c r="J275" s="70" t="s">
        <v>90</v>
      </c>
      <c r="K275" s="70" t="s">
        <v>72</v>
      </c>
      <c r="L275" s="70" t="s">
        <v>89</v>
      </c>
      <c r="M275" s="70" t="s">
        <v>72</v>
      </c>
      <c r="N275" s="131"/>
      <c r="O275" s="131"/>
      <c r="P275">
        <v>24</v>
      </c>
    </row>
    <row r="276" spans="1:18" ht="15.75" thickTop="1" thickBot="1">
      <c r="A276" s="88" t="s">
        <v>92</v>
      </c>
      <c r="B276" s="90">
        <v>57</v>
      </c>
      <c r="C276" s="90">
        <v>1</v>
      </c>
      <c r="D276" s="91">
        <v>0</v>
      </c>
      <c r="E276" s="90">
        <v>57</v>
      </c>
      <c r="F276" s="90">
        <v>446</v>
      </c>
      <c r="G276" s="92">
        <v>65.400000000000006</v>
      </c>
      <c r="H276" s="90">
        <v>49.61</v>
      </c>
      <c r="I276" s="94">
        <v>0.87039999999999995</v>
      </c>
      <c r="J276" s="90">
        <v>0.6</v>
      </c>
      <c r="K276" s="90">
        <v>0</v>
      </c>
      <c r="L276" s="90">
        <v>0</v>
      </c>
      <c r="M276" s="90">
        <v>57</v>
      </c>
      <c r="N276" s="90">
        <v>0.87</v>
      </c>
      <c r="O276" s="95">
        <v>242884</v>
      </c>
      <c r="P276" s="79">
        <f>+B276/$P$275</f>
        <v>2.375</v>
      </c>
      <c r="R276" s="132">
        <f>+P17</f>
        <v>57.449090909090906</v>
      </c>
    </row>
    <row r="277" spans="1:18" ht="15" thickBot="1">
      <c r="A277" s="80" t="s">
        <v>93</v>
      </c>
      <c r="B277" s="82">
        <v>52</v>
      </c>
      <c r="C277" s="82">
        <v>3</v>
      </c>
      <c r="D277" s="108">
        <v>6</v>
      </c>
      <c r="E277" s="82">
        <v>46</v>
      </c>
      <c r="F277" s="82">
        <v>417</v>
      </c>
      <c r="G277" s="84">
        <v>63.18</v>
      </c>
      <c r="H277" s="82">
        <v>34.93</v>
      </c>
      <c r="I277" s="96">
        <v>0.75949999999999995</v>
      </c>
      <c r="J277" s="82">
        <v>0.6</v>
      </c>
      <c r="K277" s="82">
        <v>0</v>
      </c>
      <c r="L277" s="82">
        <v>0</v>
      </c>
      <c r="M277" s="82">
        <v>46</v>
      </c>
      <c r="N277" s="82">
        <v>0.76</v>
      </c>
      <c r="O277" s="87">
        <v>242884</v>
      </c>
      <c r="P277" s="79">
        <f t="shared" ref="P277:P288" si="15">+B277/$P$275</f>
        <v>2.1666666666666665</v>
      </c>
      <c r="R277" s="132">
        <f>+P34</f>
        <v>62.14903846153846</v>
      </c>
    </row>
    <row r="278" spans="1:18" ht="15" thickBot="1">
      <c r="A278" s="88" t="s">
        <v>94</v>
      </c>
      <c r="B278" s="90">
        <v>73</v>
      </c>
      <c r="C278" s="90">
        <v>9</v>
      </c>
      <c r="D278" s="91">
        <v>0</v>
      </c>
      <c r="E278" s="90">
        <v>73</v>
      </c>
      <c r="F278" s="90">
        <v>645</v>
      </c>
      <c r="G278" s="92">
        <v>94.57</v>
      </c>
      <c r="H278" s="90">
        <v>64.81</v>
      </c>
      <c r="I278" s="94">
        <v>0.88780000000000003</v>
      </c>
      <c r="J278" s="90">
        <v>0.6</v>
      </c>
      <c r="K278" s="90">
        <v>0</v>
      </c>
      <c r="L278" s="90">
        <v>0</v>
      </c>
      <c r="M278" s="90">
        <v>73</v>
      </c>
      <c r="N278" s="90">
        <v>0.89</v>
      </c>
      <c r="O278" s="95">
        <v>242949</v>
      </c>
      <c r="P278" s="79">
        <f t="shared" si="15"/>
        <v>3.0416666666666665</v>
      </c>
      <c r="R278" s="132">
        <f>+P52</f>
        <v>115.5</v>
      </c>
    </row>
    <row r="279" spans="1:18" ht="15" thickBot="1">
      <c r="A279" s="80" t="s">
        <v>95</v>
      </c>
      <c r="B279" s="82">
        <v>52</v>
      </c>
      <c r="C279" s="82">
        <v>3</v>
      </c>
      <c r="D279" s="83">
        <v>0</v>
      </c>
      <c r="E279" s="82">
        <v>52</v>
      </c>
      <c r="F279" s="82">
        <v>327</v>
      </c>
      <c r="G279" s="84">
        <v>47.95</v>
      </c>
      <c r="H279" s="82">
        <v>41.86</v>
      </c>
      <c r="I279" s="96">
        <v>0.80489999999999995</v>
      </c>
      <c r="J279" s="82">
        <v>0.6</v>
      </c>
      <c r="K279" s="82">
        <v>0</v>
      </c>
      <c r="L279" s="82">
        <v>0</v>
      </c>
      <c r="M279" s="82">
        <v>52</v>
      </c>
      <c r="N279" s="82">
        <v>0.8</v>
      </c>
      <c r="O279" s="87">
        <v>242949</v>
      </c>
      <c r="P279" s="79">
        <f t="shared" si="15"/>
        <v>2.1666666666666665</v>
      </c>
      <c r="R279" s="132">
        <f>+P70</f>
        <v>138.44999999999999</v>
      </c>
    </row>
    <row r="280" spans="1:18" ht="15" thickBot="1">
      <c r="A280" s="88" t="s">
        <v>96</v>
      </c>
      <c r="B280" s="90">
        <v>75</v>
      </c>
      <c r="C280" s="90">
        <v>12</v>
      </c>
      <c r="D280" s="91">
        <v>0</v>
      </c>
      <c r="E280" s="90">
        <v>75</v>
      </c>
      <c r="F280" s="90">
        <v>527</v>
      </c>
      <c r="G280" s="92">
        <v>85.55</v>
      </c>
      <c r="H280" s="90">
        <v>52.24</v>
      </c>
      <c r="I280" s="94">
        <v>0.6966</v>
      </c>
      <c r="J280" s="90">
        <v>0.6</v>
      </c>
      <c r="K280" s="90">
        <v>1</v>
      </c>
      <c r="L280" s="90">
        <v>4.21</v>
      </c>
      <c r="M280" s="90">
        <v>74</v>
      </c>
      <c r="N280" s="90">
        <v>0.65</v>
      </c>
      <c r="O280" s="95">
        <v>243032</v>
      </c>
      <c r="P280" s="79">
        <f t="shared" si="15"/>
        <v>3.125</v>
      </c>
      <c r="R280" s="132">
        <f>+P88</f>
        <v>57.375</v>
      </c>
    </row>
    <row r="281" spans="1:18" ht="15" thickBot="1">
      <c r="A281" s="80" t="s">
        <v>97</v>
      </c>
      <c r="B281" s="82">
        <v>155</v>
      </c>
      <c r="C281" s="82">
        <v>30</v>
      </c>
      <c r="D281" s="83">
        <v>0</v>
      </c>
      <c r="E281" s="82">
        <v>155</v>
      </c>
      <c r="F281" s="81">
        <v>1241</v>
      </c>
      <c r="G281" s="84">
        <v>181.96</v>
      </c>
      <c r="H281" s="82">
        <v>97.52</v>
      </c>
      <c r="I281" s="96">
        <v>0.62919999999999998</v>
      </c>
      <c r="J281" s="82">
        <v>0.6</v>
      </c>
      <c r="K281" s="82">
        <v>0</v>
      </c>
      <c r="L281" s="82">
        <v>0</v>
      </c>
      <c r="M281" s="82">
        <v>155</v>
      </c>
      <c r="N281" s="82">
        <v>0.63</v>
      </c>
      <c r="O281" s="87">
        <v>243032</v>
      </c>
      <c r="P281" s="79">
        <f t="shared" si="15"/>
        <v>6.458333333333333</v>
      </c>
      <c r="R281" s="132">
        <f>+P106</f>
        <v>53.92307692307692</v>
      </c>
    </row>
    <row r="282" spans="1:18" ht="15" thickBot="1">
      <c r="A282" s="88" t="s">
        <v>98</v>
      </c>
      <c r="B282" s="90">
        <v>165</v>
      </c>
      <c r="C282" s="90">
        <v>25</v>
      </c>
      <c r="D282" s="91">
        <v>0</v>
      </c>
      <c r="E282" s="90">
        <v>165</v>
      </c>
      <c r="F282" s="89">
        <v>1254</v>
      </c>
      <c r="G282" s="92">
        <v>190</v>
      </c>
      <c r="H282" s="90">
        <v>112.31</v>
      </c>
      <c r="I282" s="94">
        <v>0.68059999999999998</v>
      </c>
      <c r="J282" s="90">
        <v>0.6</v>
      </c>
      <c r="K282" s="90">
        <v>0</v>
      </c>
      <c r="L282" s="90">
        <v>0</v>
      </c>
      <c r="M282" s="90">
        <v>165</v>
      </c>
      <c r="N282" s="90">
        <v>0.68</v>
      </c>
      <c r="O282" s="95">
        <v>243047</v>
      </c>
      <c r="P282" s="79">
        <f t="shared" si="15"/>
        <v>6.875</v>
      </c>
      <c r="R282" s="132">
        <f>+P124</f>
        <v>100.07777777777778</v>
      </c>
    </row>
    <row r="283" spans="1:18" ht="15" thickBot="1">
      <c r="A283" s="80" t="s">
        <v>99</v>
      </c>
      <c r="B283" s="82">
        <v>104</v>
      </c>
      <c r="C283" s="82">
        <v>8</v>
      </c>
      <c r="D283" s="83">
        <v>0</v>
      </c>
      <c r="E283" s="82">
        <v>104</v>
      </c>
      <c r="F283" s="82">
        <v>729</v>
      </c>
      <c r="G283" s="84">
        <v>106.89</v>
      </c>
      <c r="H283" s="82">
        <v>72.56</v>
      </c>
      <c r="I283" s="96">
        <v>0.69769999999999999</v>
      </c>
      <c r="J283" s="82">
        <v>0.6</v>
      </c>
      <c r="K283" s="82">
        <v>0</v>
      </c>
      <c r="L283" s="82">
        <v>0</v>
      </c>
      <c r="M283" s="82">
        <v>104</v>
      </c>
      <c r="N283" s="82">
        <v>0.7</v>
      </c>
      <c r="O283" s="87">
        <v>243105</v>
      </c>
      <c r="P283" s="79">
        <f t="shared" si="15"/>
        <v>4.333333333333333</v>
      </c>
      <c r="R283" s="132">
        <f>+P142</f>
        <v>118.8</v>
      </c>
    </row>
    <row r="284" spans="1:18" ht="15" thickBot="1">
      <c r="A284" s="88" t="s">
        <v>100</v>
      </c>
      <c r="B284" s="90">
        <v>76</v>
      </c>
      <c r="C284" s="90">
        <v>2</v>
      </c>
      <c r="D284" s="91">
        <v>0</v>
      </c>
      <c r="E284" s="90">
        <v>76</v>
      </c>
      <c r="F284" s="90">
        <v>963</v>
      </c>
      <c r="G284" s="92">
        <v>145.91</v>
      </c>
      <c r="H284" s="90">
        <v>84.71</v>
      </c>
      <c r="I284" s="94">
        <v>1.1146</v>
      </c>
      <c r="J284" s="90">
        <v>0.6</v>
      </c>
      <c r="K284" s="90">
        <v>0</v>
      </c>
      <c r="L284" s="90">
        <v>0</v>
      </c>
      <c r="M284" s="90">
        <v>76</v>
      </c>
      <c r="N284" s="90">
        <v>1.1100000000000001</v>
      </c>
      <c r="O284" s="95">
        <v>243105</v>
      </c>
      <c r="P284" s="79">
        <f t="shared" si="15"/>
        <v>3.1666666666666665</v>
      </c>
      <c r="R284" s="132">
        <f>+P161</f>
        <v>105.58064516129032</v>
      </c>
    </row>
    <row r="285" spans="1:18" ht="15" thickBot="1">
      <c r="A285" s="80" t="s">
        <v>101</v>
      </c>
      <c r="B285" s="82">
        <v>37</v>
      </c>
      <c r="C285" s="82">
        <v>0</v>
      </c>
      <c r="D285" s="83">
        <v>0</v>
      </c>
      <c r="E285" s="82">
        <v>37</v>
      </c>
      <c r="F285" s="82">
        <v>237</v>
      </c>
      <c r="G285" s="84">
        <v>34.75</v>
      </c>
      <c r="H285" s="82">
        <v>30.1</v>
      </c>
      <c r="I285" s="96">
        <v>0.81359999999999999</v>
      </c>
      <c r="J285" s="82">
        <v>0.6</v>
      </c>
      <c r="K285" s="82">
        <v>0</v>
      </c>
      <c r="L285" s="82">
        <v>0</v>
      </c>
      <c r="M285" s="82">
        <v>37</v>
      </c>
      <c r="N285" s="82">
        <v>0.81</v>
      </c>
      <c r="O285" s="87">
        <v>243139</v>
      </c>
      <c r="P285" s="79">
        <f t="shared" si="15"/>
        <v>1.5416666666666667</v>
      </c>
      <c r="R285" s="132">
        <f>+P179</f>
        <v>86.804347826086953</v>
      </c>
    </row>
    <row r="286" spans="1:18" ht="15" thickBot="1">
      <c r="A286" s="88" t="s">
        <v>102</v>
      </c>
      <c r="B286" s="90">
        <v>38</v>
      </c>
      <c r="C286" s="90">
        <v>0</v>
      </c>
      <c r="D286" s="91">
        <v>0</v>
      </c>
      <c r="E286" s="90">
        <v>38</v>
      </c>
      <c r="F286" s="90">
        <v>255</v>
      </c>
      <c r="G286" s="92">
        <v>37.39</v>
      </c>
      <c r="H286" s="90">
        <v>35.200000000000003</v>
      </c>
      <c r="I286" s="94">
        <v>0.92620000000000002</v>
      </c>
      <c r="J286" s="90">
        <v>0.6</v>
      </c>
      <c r="K286" s="90">
        <v>0</v>
      </c>
      <c r="L286" s="90">
        <v>0</v>
      </c>
      <c r="M286" s="90">
        <v>38</v>
      </c>
      <c r="N286" s="90">
        <v>0.93</v>
      </c>
      <c r="O286" s="95">
        <v>243166</v>
      </c>
      <c r="P286" s="79">
        <f t="shared" si="15"/>
        <v>1.5833333333333333</v>
      </c>
      <c r="R286" s="132">
        <f>+P197</f>
        <v>70.05</v>
      </c>
    </row>
    <row r="287" spans="1:18" ht="15" thickBot="1">
      <c r="A287" s="80" t="s">
        <v>103</v>
      </c>
      <c r="B287" s="82">
        <v>50</v>
      </c>
      <c r="C287" s="82">
        <v>0</v>
      </c>
      <c r="D287" s="83">
        <v>0</v>
      </c>
      <c r="E287" s="82">
        <v>50</v>
      </c>
      <c r="F287" s="82">
        <v>246</v>
      </c>
      <c r="G287" s="84">
        <v>37.270000000000003</v>
      </c>
      <c r="H287" s="82">
        <v>45.27</v>
      </c>
      <c r="I287" s="96">
        <v>0.90549999999999997</v>
      </c>
      <c r="J287" s="82">
        <v>0.6</v>
      </c>
      <c r="K287" s="82">
        <v>0</v>
      </c>
      <c r="L287" s="82">
        <v>0</v>
      </c>
      <c r="M287" s="82">
        <v>50</v>
      </c>
      <c r="N287" s="82">
        <v>0.91</v>
      </c>
      <c r="O287" s="87">
        <v>243202</v>
      </c>
      <c r="P287" s="79">
        <f t="shared" si="15"/>
        <v>2.0833333333333335</v>
      </c>
      <c r="R287" s="132">
        <f>+P215</f>
        <v>35.033333333333331</v>
      </c>
    </row>
    <row r="288" spans="1:18" ht="15.75" thickBot="1">
      <c r="A288" s="119" t="s">
        <v>87</v>
      </c>
      <c r="B288" s="121">
        <v>934</v>
      </c>
      <c r="C288" s="121">
        <v>93</v>
      </c>
      <c r="D288" s="121">
        <v>6</v>
      </c>
      <c r="E288" s="121">
        <v>928</v>
      </c>
      <c r="F288" s="120">
        <v>7287</v>
      </c>
      <c r="G288" s="121">
        <v>90.75</v>
      </c>
      <c r="H288" s="121">
        <v>721.13</v>
      </c>
      <c r="I288" s="121">
        <v>0.77710000000000001</v>
      </c>
      <c r="J288" s="119">
        <v>0.6</v>
      </c>
      <c r="K288" s="121">
        <v>1</v>
      </c>
      <c r="L288" s="121">
        <v>4.21</v>
      </c>
      <c r="M288" s="121">
        <v>927</v>
      </c>
      <c r="N288" s="121">
        <v>0.77</v>
      </c>
      <c r="O288" s="105"/>
      <c r="P288" s="79">
        <f t="shared" si="15"/>
        <v>38.916666666666664</v>
      </c>
      <c r="R288" s="132">
        <f>+P233</f>
        <v>120</v>
      </c>
    </row>
    <row r="289" spans="18:18">
      <c r="R289" s="132">
        <f>+P252</f>
        <v>144.73333333333332</v>
      </c>
    </row>
    <row r="290" spans="18:18">
      <c r="R290" s="132">
        <f>+P270</f>
        <v>72.708333333333329</v>
      </c>
    </row>
    <row r="291" spans="18:18">
      <c r="R291" s="132">
        <f>+P288</f>
        <v>38.916666666666664</v>
      </c>
    </row>
    <row r="293" spans="18:18">
      <c r="R293" s="26">
        <f>SUM(R276:R291)</f>
        <v>1377.5506437255278</v>
      </c>
    </row>
    <row r="294" spans="18:18">
      <c r="R294">
        <f>+R293/16</f>
        <v>86.09691523284549</v>
      </c>
    </row>
  </sheetData>
  <mergeCells count="33">
    <mergeCell ref="K3:L3"/>
    <mergeCell ref="M3:N3"/>
    <mergeCell ref="AD4:AE4"/>
    <mergeCell ref="AF4:AG4"/>
    <mergeCell ref="K20:L20"/>
    <mergeCell ref="M20:N20"/>
    <mergeCell ref="K38:L38"/>
    <mergeCell ref="M38:N38"/>
    <mergeCell ref="K56:L56"/>
    <mergeCell ref="M56:N56"/>
    <mergeCell ref="K74:L74"/>
    <mergeCell ref="M74:N74"/>
    <mergeCell ref="K92:L92"/>
    <mergeCell ref="M92:N92"/>
    <mergeCell ref="K110:L110"/>
    <mergeCell ref="M110:N110"/>
    <mergeCell ref="K128:L128"/>
    <mergeCell ref="M128:N128"/>
    <mergeCell ref="K147:L147"/>
    <mergeCell ref="M147:N147"/>
    <mergeCell ref="K165:L165"/>
    <mergeCell ref="M165:N165"/>
    <mergeCell ref="K183:L183"/>
    <mergeCell ref="M183:N183"/>
    <mergeCell ref="K256:L256"/>
    <mergeCell ref="M256:N256"/>
    <mergeCell ref="K274:L274"/>
    <mergeCell ref="K201:L201"/>
    <mergeCell ref="M201:N201"/>
    <mergeCell ref="K219:L219"/>
    <mergeCell ref="M219:N219"/>
    <mergeCell ref="K238:L238"/>
    <mergeCell ref="M238:N238"/>
  </mergeCells>
  <hyperlinks>
    <hyperlink ref="J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291"/>
  <sheetViews>
    <sheetView zoomScale="80" zoomScaleNormal="80" workbookViewId="0">
      <selection activeCell="N284" sqref="N284"/>
    </sheetView>
  </sheetViews>
  <sheetFormatPr defaultRowHeight="14.25"/>
  <cols>
    <col min="1" max="1" width="34.625" bestFit="1" customWidth="1"/>
    <col min="8" max="8" width="10.125" customWidth="1"/>
    <col min="13" max="13" width="9.875" bestFit="1" customWidth="1"/>
    <col min="14" max="14" width="9.875" customWidth="1"/>
    <col min="15" max="15" width="10.25" bestFit="1" customWidth="1"/>
  </cols>
  <sheetData>
    <row r="1" spans="1:34" ht="18">
      <c r="A1" s="61" t="s">
        <v>68</v>
      </c>
      <c r="J1" s="62" t="s">
        <v>179</v>
      </c>
    </row>
    <row r="2" spans="1:34" ht="15.75" thickBot="1">
      <c r="A2" s="63" t="s">
        <v>188</v>
      </c>
    </row>
    <row r="3" spans="1:34" ht="15.75" thickBot="1">
      <c r="A3" s="64" t="s">
        <v>71</v>
      </c>
      <c r="B3" s="64" t="s">
        <v>72</v>
      </c>
      <c r="C3" s="65" t="s">
        <v>73</v>
      </c>
      <c r="D3" s="65" t="s">
        <v>74</v>
      </c>
      <c r="E3" s="64" t="s">
        <v>72</v>
      </c>
      <c r="F3" s="64" t="s">
        <v>75</v>
      </c>
      <c r="G3" s="64" t="s">
        <v>76</v>
      </c>
      <c r="H3" s="65" t="s">
        <v>77</v>
      </c>
      <c r="I3" s="65"/>
      <c r="J3" s="65"/>
      <c r="K3" s="161" t="s">
        <v>78</v>
      </c>
      <c r="L3" s="162"/>
      <c r="M3" s="161" t="s">
        <v>79</v>
      </c>
      <c r="N3" s="162"/>
      <c r="O3" s="65" t="s">
        <v>80</v>
      </c>
      <c r="P3" s="66" t="s">
        <v>81</v>
      </c>
      <c r="T3" s="67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9"/>
    </row>
    <row r="4" spans="1:34" ht="16.5" thickTop="1" thickBot="1">
      <c r="A4" s="70" t="s">
        <v>82</v>
      </c>
      <c r="B4" s="70" t="s">
        <v>83</v>
      </c>
      <c r="C4" s="70" t="s">
        <v>84</v>
      </c>
      <c r="D4" s="70" t="s">
        <v>85</v>
      </c>
      <c r="E4" s="70" t="s">
        <v>86</v>
      </c>
      <c r="F4" s="70" t="s">
        <v>87</v>
      </c>
      <c r="G4" s="70" t="s">
        <v>40</v>
      </c>
      <c r="H4" s="70" t="s">
        <v>88</v>
      </c>
      <c r="I4" s="70" t="s">
        <v>89</v>
      </c>
      <c r="J4" s="70" t="s">
        <v>90</v>
      </c>
      <c r="K4" s="70" t="s">
        <v>72</v>
      </c>
      <c r="L4" s="70" t="s">
        <v>89</v>
      </c>
      <c r="M4" s="70" t="s">
        <v>72</v>
      </c>
      <c r="N4" s="70" t="s">
        <v>89</v>
      </c>
      <c r="O4" s="70" t="s">
        <v>91</v>
      </c>
      <c r="P4">
        <v>597</v>
      </c>
      <c r="T4" s="64"/>
      <c r="U4" s="64"/>
      <c r="V4" s="65"/>
      <c r="W4" s="65"/>
      <c r="X4" s="64"/>
      <c r="Y4" s="64"/>
      <c r="Z4" s="64"/>
      <c r="AA4" s="65"/>
      <c r="AB4" s="65"/>
      <c r="AC4" s="65"/>
      <c r="AD4" s="161"/>
      <c r="AE4" s="162"/>
      <c r="AF4" s="161"/>
      <c r="AG4" s="162"/>
      <c r="AH4" s="65"/>
    </row>
    <row r="5" spans="1:34" ht="16.5" thickTop="1" thickBot="1">
      <c r="A5" s="88" t="s">
        <v>180</v>
      </c>
      <c r="B5" s="89">
        <v>2564</v>
      </c>
      <c r="C5" s="90">
        <v>6</v>
      </c>
      <c r="D5" s="91">
        <v>0</v>
      </c>
      <c r="E5" s="89">
        <v>2564</v>
      </c>
      <c r="F5" s="89">
        <v>14259</v>
      </c>
      <c r="G5" s="92">
        <v>77.05</v>
      </c>
      <c r="H5" s="93">
        <v>4509.95</v>
      </c>
      <c r="I5" s="94">
        <v>1.7589999999999999</v>
      </c>
      <c r="J5" s="90">
        <v>1.6</v>
      </c>
      <c r="K5" s="90">
        <v>895</v>
      </c>
      <c r="L5" s="90">
        <v>3.09</v>
      </c>
      <c r="M5" s="89">
        <v>1669</v>
      </c>
      <c r="N5" s="90">
        <v>1.04</v>
      </c>
      <c r="O5" s="95">
        <v>243215</v>
      </c>
      <c r="P5" s="79">
        <f>+B5/$P$4</f>
        <v>4.2948073701842544</v>
      </c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1:34" ht="15" thickBot="1">
      <c r="A6" s="80" t="s">
        <v>181</v>
      </c>
      <c r="B6" s="81">
        <v>2681</v>
      </c>
      <c r="C6" s="82">
        <v>14</v>
      </c>
      <c r="D6" s="83">
        <v>0</v>
      </c>
      <c r="E6" s="81">
        <v>2681</v>
      </c>
      <c r="F6" s="81">
        <v>14634</v>
      </c>
      <c r="G6" s="84">
        <v>81.709999999999994</v>
      </c>
      <c r="H6" s="85">
        <v>4728.59</v>
      </c>
      <c r="I6" s="96">
        <v>1.7637</v>
      </c>
      <c r="J6" s="82">
        <v>1.6</v>
      </c>
      <c r="K6" s="82">
        <v>922</v>
      </c>
      <c r="L6" s="82">
        <v>3.01</v>
      </c>
      <c r="M6" s="81">
        <v>1759</v>
      </c>
      <c r="N6" s="82">
        <v>1.1100000000000001</v>
      </c>
      <c r="O6" s="87">
        <v>243244</v>
      </c>
      <c r="P6" s="79">
        <f t="shared" ref="P6:P12" si="0">+B6/$P$4</f>
        <v>4.4907872696817419</v>
      </c>
      <c r="T6" s="88"/>
      <c r="U6" s="89"/>
      <c r="V6" s="90"/>
      <c r="W6" s="91"/>
      <c r="X6" s="89"/>
      <c r="Y6" s="89"/>
      <c r="Z6" s="92"/>
      <c r="AA6" s="93"/>
      <c r="AB6" s="94"/>
      <c r="AC6" s="90"/>
      <c r="AD6" s="90"/>
      <c r="AE6" s="90"/>
      <c r="AF6" s="89"/>
      <c r="AG6" s="90"/>
      <c r="AH6" s="95"/>
    </row>
    <row r="7" spans="1:34" ht="15" thickBot="1">
      <c r="A7" s="88" t="s">
        <v>182</v>
      </c>
      <c r="B7" s="89">
        <v>2666</v>
      </c>
      <c r="C7" s="90">
        <v>10</v>
      </c>
      <c r="D7" s="91">
        <v>0</v>
      </c>
      <c r="E7" s="89">
        <v>2666</v>
      </c>
      <c r="F7" s="89">
        <v>14263</v>
      </c>
      <c r="G7" s="92">
        <v>77.069999999999993</v>
      </c>
      <c r="H7" s="93">
        <v>4748.71</v>
      </c>
      <c r="I7" s="94">
        <v>1.7811999999999999</v>
      </c>
      <c r="J7" s="90">
        <v>1.6</v>
      </c>
      <c r="K7" s="90">
        <v>924</v>
      </c>
      <c r="L7" s="90">
        <v>3.14</v>
      </c>
      <c r="M7" s="89">
        <v>1742</v>
      </c>
      <c r="N7" s="90">
        <v>1.06</v>
      </c>
      <c r="O7" s="95">
        <v>243273</v>
      </c>
      <c r="P7" s="79">
        <f t="shared" si="0"/>
        <v>4.4656616415410388</v>
      </c>
      <c r="T7" s="80"/>
      <c r="U7" s="81"/>
      <c r="V7" s="82"/>
      <c r="W7" s="83"/>
      <c r="X7" s="81"/>
      <c r="Y7" s="81"/>
      <c r="Z7" s="84"/>
      <c r="AA7" s="85"/>
      <c r="AB7" s="96"/>
      <c r="AC7" s="82"/>
      <c r="AD7" s="82"/>
      <c r="AE7" s="82"/>
      <c r="AF7" s="81"/>
      <c r="AG7" s="82"/>
      <c r="AH7" s="87"/>
    </row>
    <row r="8" spans="1:34" ht="15" thickBot="1">
      <c r="A8" s="80" t="s">
        <v>183</v>
      </c>
      <c r="B8" s="81">
        <v>2534</v>
      </c>
      <c r="C8" s="82">
        <v>4</v>
      </c>
      <c r="D8" s="83">
        <v>0</v>
      </c>
      <c r="E8" s="81">
        <v>2534</v>
      </c>
      <c r="F8" s="81">
        <v>13395</v>
      </c>
      <c r="G8" s="84">
        <v>72.38</v>
      </c>
      <c r="H8" s="85">
        <v>4873.2</v>
      </c>
      <c r="I8" s="96">
        <v>1.9231</v>
      </c>
      <c r="J8" s="82">
        <v>1.6</v>
      </c>
      <c r="K8" s="82">
        <v>929</v>
      </c>
      <c r="L8" s="82">
        <v>3.15</v>
      </c>
      <c r="M8" s="81">
        <v>1605</v>
      </c>
      <c r="N8" s="82">
        <v>1.21</v>
      </c>
      <c r="O8" s="87">
        <v>243300</v>
      </c>
      <c r="P8" s="79">
        <f t="shared" si="0"/>
        <v>4.2445561139028474</v>
      </c>
      <c r="T8" s="88"/>
      <c r="U8" s="89"/>
      <c r="V8" s="90"/>
      <c r="W8" s="91"/>
      <c r="X8" s="89"/>
      <c r="Y8" s="89"/>
      <c r="Z8" s="92"/>
      <c r="AA8" s="93"/>
      <c r="AB8" s="94"/>
      <c r="AC8" s="90"/>
      <c r="AD8" s="90"/>
      <c r="AE8" s="90"/>
      <c r="AF8" s="89"/>
      <c r="AG8" s="90"/>
      <c r="AH8" s="95"/>
    </row>
    <row r="9" spans="1:34" ht="15" thickBot="1">
      <c r="A9" s="88" t="s">
        <v>184</v>
      </c>
      <c r="B9" s="89">
        <v>2683</v>
      </c>
      <c r="C9" s="90">
        <v>0</v>
      </c>
      <c r="D9" s="91">
        <v>0</v>
      </c>
      <c r="E9" s="89">
        <v>2683</v>
      </c>
      <c r="F9" s="89">
        <v>13792</v>
      </c>
      <c r="G9" s="92">
        <v>82.51</v>
      </c>
      <c r="H9" s="93">
        <v>4728.74</v>
      </c>
      <c r="I9" s="94">
        <v>1.7625</v>
      </c>
      <c r="J9" s="90">
        <v>1.6</v>
      </c>
      <c r="K9" s="90">
        <v>994</v>
      </c>
      <c r="L9" s="90">
        <v>2.97</v>
      </c>
      <c r="M9" s="89">
        <v>1689</v>
      </c>
      <c r="N9" s="90">
        <v>1.05</v>
      </c>
      <c r="O9" s="95">
        <v>243327</v>
      </c>
      <c r="P9" s="79">
        <f t="shared" si="0"/>
        <v>4.4941373534338362</v>
      </c>
      <c r="T9" s="80"/>
      <c r="U9" s="81"/>
      <c r="V9" s="82"/>
      <c r="W9" s="83"/>
      <c r="X9" s="81"/>
      <c r="Y9" s="81"/>
      <c r="Z9" s="84"/>
      <c r="AA9" s="85"/>
      <c r="AB9" s="96"/>
      <c r="AC9" s="82"/>
      <c r="AD9" s="82"/>
      <c r="AE9" s="82"/>
      <c r="AF9" s="81"/>
      <c r="AG9" s="82"/>
      <c r="AH9" s="87"/>
    </row>
    <row r="10" spans="1:34" ht="15" thickBot="1">
      <c r="A10" s="80" t="s">
        <v>185</v>
      </c>
      <c r="B10" s="81">
        <v>2922</v>
      </c>
      <c r="C10" s="82">
        <v>0</v>
      </c>
      <c r="D10" s="83">
        <v>0</v>
      </c>
      <c r="E10" s="81">
        <v>2922</v>
      </c>
      <c r="F10" s="81">
        <v>16454</v>
      </c>
      <c r="G10" s="84">
        <v>88.91</v>
      </c>
      <c r="H10" s="85">
        <v>5479.6</v>
      </c>
      <c r="I10" s="96">
        <v>1.8753</v>
      </c>
      <c r="J10" s="82">
        <v>1.6</v>
      </c>
      <c r="K10" s="81">
        <v>1052</v>
      </c>
      <c r="L10" s="82">
        <v>3.21</v>
      </c>
      <c r="M10" s="81">
        <v>1870</v>
      </c>
      <c r="N10" s="82">
        <v>1.1200000000000001</v>
      </c>
      <c r="O10" s="87">
        <v>243371</v>
      </c>
      <c r="P10" s="79">
        <f t="shared" si="0"/>
        <v>4.8944723618090453</v>
      </c>
      <c r="T10" s="88"/>
      <c r="U10" s="89"/>
      <c r="V10" s="90"/>
      <c r="W10" s="91"/>
      <c r="X10" s="89"/>
      <c r="Y10" s="89"/>
      <c r="Z10" s="92"/>
      <c r="AA10" s="93"/>
      <c r="AB10" s="94"/>
      <c r="AC10" s="90"/>
      <c r="AD10" s="90"/>
      <c r="AE10" s="90"/>
      <c r="AF10" s="89"/>
      <c r="AG10" s="90"/>
      <c r="AH10" s="95"/>
    </row>
    <row r="11" spans="1:34" ht="15" thickBot="1">
      <c r="A11" s="88" t="s">
        <v>186</v>
      </c>
      <c r="B11" s="89">
        <v>2552</v>
      </c>
      <c r="C11" s="90">
        <v>3</v>
      </c>
      <c r="D11" s="91">
        <v>0</v>
      </c>
      <c r="E11" s="89">
        <v>2552</v>
      </c>
      <c r="F11" s="89">
        <v>14159</v>
      </c>
      <c r="G11" s="92">
        <v>79.06</v>
      </c>
      <c r="H11" s="93">
        <v>4635.38</v>
      </c>
      <c r="I11" s="94">
        <v>1.8164</v>
      </c>
      <c r="J11" s="90">
        <v>1.6</v>
      </c>
      <c r="K11" s="90">
        <v>854</v>
      </c>
      <c r="L11" s="90">
        <v>3.35</v>
      </c>
      <c r="M11" s="89">
        <v>1698</v>
      </c>
      <c r="N11" s="90">
        <v>1.05</v>
      </c>
      <c r="O11" s="95">
        <v>243389</v>
      </c>
      <c r="P11" s="79">
        <f t="shared" si="0"/>
        <v>4.2747068676716919</v>
      </c>
      <c r="T11" s="71"/>
      <c r="U11" s="72"/>
      <c r="V11" s="73"/>
      <c r="W11" s="74"/>
      <c r="X11" s="72"/>
      <c r="Y11" s="72"/>
      <c r="Z11" s="75"/>
      <c r="AA11" s="76"/>
      <c r="AB11" s="98"/>
      <c r="AC11" s="73"/>
      <c r="AD11" s="73"/>
      <c r="AE11" s="73"/>
      <c r="AF11" s="72"/>
      <c r="AG11" s="73"/>
      <c r="AH11" s="78"/>
    </row>
    <row r="12" spans="1:34" ht="15" thickBot="1">
      <c r="A12" s="80" t="s">
        <v>187</v>
      </c>
      <c r="B12" s="81">
        <v>2588</v>
      </c>
      <c r="C12" s="82">
        <v>22</v>
      </c>
      <c r="D12" s="83">
        <v>0</v>
      </c>
      <c r="E12" s="81">
        <v>2588</v>
      </c>
      <c r="F12" s="81">
        <v>14052</v>
      </c>
      <c r="G12" s="84">
        <v>75.930000000000007</v>
      </c>
      <c r="H12" s="85">
        <v>4674.84</v>
      </c>
      <c r="I12" s="96">
        <v>1.8064</v>
      </c>
      <c r="J12" s="82">
        <v>1.6</v>
      </c>
      <c r="K12" s="82">
        <v>913</v>
      </c>
      <c r="L12" s="82">
        <v>3.02</v>
      </c>
      <c r="M12" s="81">
        <v>1675</v>
      </c>
      <c r="N12" s="82">
        <v>1.1399999999999999</v>
      </c>
      <c r="O12" s="87">
        <v>243423</v>
      </c>
      <c r="P12" s="79">
        <f t="shared" si="0"/>
        <v>4.3350083752093802</v>
      </c>
      <c r="T12" s="88"/>
      <c r="U12" s="89"/>
      <c r="V12" s="90"/>
      <c r="W12" s="91"/>
      <c r="X12" s="89"/>
      <c r="Y12" s="89"/>
      <c r="Z12" s="92"/>
      <c r="AA12" s="93"/>
      <c r="AB12" s="97"/>
      <c r="AC12" s="90"/>
      <c r="AD12" s="90"/>
      <c r="AE12" s="90"/>
      <c r="AF12" s="89"/>
      <c r="AG12" s="90"/>
      <c r="AH12" s="95"/>
    </row>
    <row r="13" spans="1:34" ht="15.75" thickBot="1">
      <c r="A13" s="119" t="s">
        <v>87</v>
      </c>
      <c r="B13" s="120">
        <v>21190</v>
      </c>
      <c r="C13" s="121">
        <v>59</v>
      </c>
      <c r="D13" s="121">
        <v>0</v>
      </c>
      <c r="E13" s="120">
        <v>21190</v>
      </c>
      <c r="F13" s="120">
        <v>115008</v>
      </c>
      <c r="G13" s="121">
        <v>79.28</v>
      </c>
      <c r="H13" s="122">
        <v>38379.01</v>
      </c>
      <c r="I13" s="121">
        <v>1.8111999999999999</v>
      </c>
      <c r="J13" s="119">
        <v>1.6</v>
      </c>
      <c r="K13" s="120">
        <v>7483</v>
      </c>
      <c r="L13" s="121">
        <v>3.12</v>
      </c>
      <c r="M13" s="120">
        <v>13707</v>
      </c>
      <c r="N13" s="121">
        <v>1.1000000000000001</v>
      </c>
      <c r="O13" s="105"/>
      <c r="P13" s="79">
        <f>+B13/$P$4</f>
        <v>35.494137353433835</v>
      </c>
      <c r="T13" s="80"/>
      <c r="U13" s="81"/>
      <c r="V13" s="82"/>
      <c r="W13" s="83"/>
      <c r="X13" s="81"/>
      <c r="Y13" s="81"/>
      <c r="Z13" s="84"/>
      <c r="AA13" s="85"/>
      <c r="AB13" s="86"/>
      <c r="AC13" s="82"/>
      <c r="AD13" s="82"/>
      <c r="AE13" s="82"/>
      <c r="AF13" s="81"/>
      <c r="AG13" s="82"/>
      <c r="AH13" s="87"/>
    </row>
    <row r="14" spans="1:34" ht="15" thickBot="1">
      <c r="A14" s="80"/>
      <c r="B14" s="81"/>
      <c r="C14" s="82"/>
      <c r="D14" s="83"/>
      <c r="E14" s="81"/>
      <c r="F14" s="81"/>
      <c r="G14" s="84"/>
      <c r="H14" s="85"/>
      <c r="I14" s="96"/>
      <c r="J14" s="82"/>
      <c r="K14" s="82"/>
      <c r="L14" s="82"/>
      <c r="M14" s="81"/>
      <c r="N14" s="82"/>
      <c r="O14" s="87"/>
      <c r="P14" s="79"/>
      <c r="T14" s="88"/>
      <c r="U14" s="89"/>
      <c r="V14" s="90"/>
      <c r="W14" s="91"/>
      <c r="X14" s="89"/>
      <c r="Y14" s="89"/>
      <c r="Z14" s="92"/>
      <c r="AA14" s="93"/>
      <c r="AB14" s="97"/>
      <c r="AC14" s="90"/>
      <c r="AD14" s="90"/>
      <c r="AE14" s="90"/>
      <c r="AF14" s="89"/>
      <c r="AG14" s="90"/>
      <c r="AH14" s="95"/>
    </row>
    <row r="15" spans="1:34" ht="15" thickBot="1">
      <c r="A15" s="88"/>
      <c r="B15" s="89"/>
      <c r="C15" s="90"/>
      <c r="D15" s="91"/>
      <c r="E15" s="89"/>
      <c r="F15" s="89"/>
      <c r="G15" s="92"/>
      <c r="H15" s="93"/>
      <c r="I15" s="94"/>
      <c r="J15" s="90"/>
      <c r="K15" s="90"/>
      <c r="L15" s="90"/>
      <c r="M15" s="89"/>
      <c r="N15" s="90"/>
      <c r="O15" s="95"/>
      <c r="P15" s="79"/>
      <c r="T15" s="80"/>
      <c r="U15" s="81"/>
      <c r="V15" s="82"/>
      <c r="W15" s="83"/>
      <c r="X15" s="81"/>
      <c r="Y15" s="81"/>
      <c r="Z15" s="84"/>
      <c r="AA15" s="85"/>
      <c r="AB15" s="96"/>
      <c r="AC15" s="82"/>
      <c r="AD15" s="82"/>
      <c r="AE15" s="82"/>
      <c r="AF15" s="81"/>
      <c r="AG15" s="82"/>
      <c r="AH15" s="87"/>
    </row>
    <row r="16" spans="1:34" ht="15" thickBot="1">
      <c r="A16" s="80"/>
      <c r="B16" s="81"/>
      <c r="C16" s="82"/>
      <c r="D16" s="83"/>
      <c r="E16" s="81"/>
      <c r="F16" s="81"/>
      <c r="G16" s="84"/>
      <c r="H16" s="85"/>
      <c r="I16" s="96"/>
      <c r="J16" s="82"/>
      <c r="K16" s="81"/>
      <c r="L16" s="82"/>
      <c r="M16" s="81"/>
      <c r="N16" s="82"/>
      <c r="O16" s="87"/>
      <c r="P16" s="79"/>
      <c r="T16" s="88"/>
      <c r="U16" s="89"/>
      <c r="V16" s="90"/>
      <c r="W16" s="91"/>
      <c r="X16" s="89"/>
      <c r="Y16" s="89"/>
      <c r="Z16" s="92"/>
      <c r="AA16" s="93"/>
      <c r="AB16" s="94"/>
      <c r="AC16" s="90"/>
      <c r="AD16" s="90"/>
      <c r="AE16" s="90"/>
      <c r="AF16" s="89"/>
      <c r="AG16" s="90"/>
      <c r="AH16" s="95"/>
    </row>
    <row r="17" spans="1:34" ht="15.75" thickBot="1">
      <c r="A17" s="99"/>
      <c r="B17" s="100"/>
      <c r="C17" s="100"/>
      <c r="D17" s="101"/>
      <c r="E17" s="100"/>
      <c r="F17" s="100"/>
      <c r="G17" s="101"/>
      <c r="H17" s="102"/>
      <c r="I17" s="101"/>
      <c r="J17" s="99"/>
      <c r="K17" s="100"/>
      <c r="L17" s="101"/>
      <c r="M17" s="100"/>
      <c r="N17" s="101"/>
      <c r="O17" s="103"/>
      <c r="P17" s="79"/>
      <c r="T17" s="80"/>
      <c r="U17" s="81"/>
      <c r="V17" s="82"/>
      <c r="W17" s="83"/>
      <c r="X17" s="81"/>
      <c r="Y17" s="81"/>
      <c r="Z17" s="84"/>
      <c r="AA17" s="85"/>
      <c r="AB17" s="96"/>
      <c r="AC17" s="82"/>
      <c r="AD17" s="81"/>
      <c r="AE17" s="82"/>
      <c r="AF17" s="81"/>
      <c r="AG17" s="82"/>
      <c r="AH17" s="87"/>
    </row>
    <row r="18" spans="1:34" ht="18.75" thickBot="1">
      <c r="A18" s="104" t="s">
        <v>104</v>
      </c>
      <c r="T18" s="99"/>
      <c r="U18" s="100"/>
      <c r="V18" s="100"/>
      <c r="W18" s="101"/>
      <c r="X18" s="100"/>
      <c r="Y18" s="100"/>
      <c r="Z18" s="101"/>
      <c r="AA18" s="102"/>
      <c r="AB18" s="101"/>
      <c r="AC18" s="99"/>
      <c r="AD18" s="100"/>
      <c r="AE18" s="101"/>
      <c r="AF18" s="100"/>
      <c r="AG18" s="101"/>
      <c r="AH18" s="105"/>
    </row>
    <row r="19" spans="1:34" ht="30.75" thickBot="1">
      <c r="A19" s="106" t="s">
        <v>105</v>
      </c>
    </row>
    <row r="20" spans="1:34" ht="15.75" thickBot="1">
      <c r="A20" s="70" t="s">
        <v>71</v>
      </c>
      <c r="B20" s="70" t="s">
        <v>72</v>
      </c>
      <c r="C20" s="107" t="s">
        <v>73</v>
      </c>
      <c r="D20" s="107" t="s">
        <v>74</v>
      </c>
      <c r="E20" s="70" t="s">
        <v>72</v>
      </c>
      <c r="F20" s="70" t="s">
        <v>75</v>
      </c>
      <c r="G20" s="70" t="s">
        <v>76</v>
      </c>
      <c r="H20" s="107" t="s">
        <v>77</v>
      </c>
      <c r="I20" s="107"/>
      <c r="J20" s="107"/>
      <c r="K20" s="163" t="s">
        <v>78</v>
      </c>
      <c r="L20" s="164"/>
      <c r="M20" s="163" t="s">
        <v>79</v>
      </c>
      <c r="N20" s="164"/>
      <c r="O20" s="107" t="s">
        <v>80</v>
      </c>
      <c r="P20" s="66" t="s">
        <v>81</v>
      </c>
    </row>
    <row r="21" spans="1:34" ht="16.5" thickTop="1" thickBot="1">
      <c r="A21" s="70" t="s">
        <v>82</v>
      </c>
      <c r="B21" s="70" t="s">
        <v>83</v>
      </c>
      <c r="C21" s="70" t="s">
        <v>84</v>
      </c>
      <c r="D21" s="70" t="s">
        <v>85</v>
      </c>
      <c r="E21" s="70" t="s">
        <v>86</v>
      </c>
      <c r="F21" s="70" t="s">
        <v>87</v>
      </c>
      <c r="G21" s="70" t="s">
        <v>40</v>
      </c>
      <c r="H21" s="70" t="s">
        <v>88</v>
      </c>
      <c r="I21" s="70" t="s">
        <v>89</v>
      </c>
      <c r="J21" s="70" t="s">
        <v>90</v>
      </c>
      <c r="K21" s="70" t="s">
        <v>72</v>
      </c>
      <c r="L21" s="70" t="s">
        <v>89</v>
      </c>
      <c r="M21" s="70" t="s">
        <v>72</v>
      </c>
      <c r="N21" s="70" t="s">
        <v>89</v>
      </c>
      <c r="O21" s="70" t="s">
        <v>91</v>
      </c>
      <c r="P21">
        <v>208</v>
      </c>
    </row>
    <row r="22" spans="1:34" ht="15.75" thickTop="1" thickBot="1">
      <c r="A22" s="88" t="s">
        <v>180</v>
      </c>
      <c r="B22" s="89">
        <v>1060</v>
      </c>
      <c r="C22" s="90">
        <v>0</v>
      </c>
      <c r="D22" s="109">
        <v>1</v>
      </c>
      <c r="E22" s="89">
        <v>1059</v>
      </c>
      <c r="F22" s="89">
        <v>5222</v>
      </c>
      <c r="G22" s="92">
        <v>80.989999999999995</v>
      </c>
      <c r="H22" s="93">
        <v>1504.26</v>
      </c>
      <c r="I22" s="94">
        <v>1.4205000000000001</v>
      </c>
      <c r="J22" s="90">
        <v>1</v>
      </c>
      <c r="K22" s="90">
        <v>345</v>
      </c>
      <c r="L22" s="90">
        <v>2.39</v>
      </c>
      <c r="M22" s="90">
        <v>714</v>
      </c>
      <c r="N22" s="90">
        <v>0.95</v>
      </c>
      <c r="O22" s="95">
        <v>243270</v>
      </c>
      <c r="P22" s="79">
        <f>+B22/$P$21</f>
        <v>5.0961538461538458</v>
      </c>
    </row>
    <row r="23" spans="1:34" ht="15" thickBot="1">
      <c r="A23" s="80" t="s">
        <v>181</v>
      </c>
      <c r="B23" s="82">
        <v>986</v>
      </c>
      <c r="C23" s="82">
        <v>0</v>
      </c>
      <c r="D23" s="83">
        <v>0</v>
      </c>
      <c r="E23" s="82">
        <v>986</v>
      </c>
      <c r="F23" s="81">
        <v>5011</v>
      </c>
      <c r="G23" s="84">
        <v>80.3</v>
      </c>
      <c r="H23" s="85">
        <v>1427.11</v>
      </c>
      <c r="I23" s="96">
        <v>1.4474</v>
      </c>
      <c r="J23" s="82">
        <v>1</v>
      </c>
      <c r="K23" s="82">
        <v>322</v>
      </c>
      <c r="L23" s="82">
        <v>2.48</v>
      </c>
      <c r="M23" s="82">
        <v>664</v>
      </c>
      <c r="N23" s="82">
        <v>0.95</v>
      </c>
      <c r="O23" s="87">
        <v>243437</v>
      </c>
      <c r="P23" s="79">
        <f t="shared" ref="P23:P31" si="1">+B23/$P$21</f>
        <v>4.740384615384615</v>
      </c>
    </row>
    <row r="24" spans="1:34" ht="15" thickBot="1">
      <c r="A24" s="88" t="s">
        <v>182</v>
      </c>
      <c r="B24" s="89">
        <v>1013</v>
      </c>
      <c r="C24" s="90">
        <v>3</v>
      </c>
      <c r="D24" s="91">
        <v>0</v>
      </c>
      <c r="E24" s="89">
        <v>1013</v>
      </c>
      <c r="F24" s="89">
        <v>5000</v>
      </c>
      <c r="G24" s="92">
        <v>77.540000000000006</v>
      </c>
      <c r="H24" s="93">
        <v>1581.91</v>
      </c>
      <c r="I24" s="94">
        <v>1.5616000000000001</v>
      </c>
      <c r="J24" s="90">
        <v>1</v>
      </c>
      <c r="K24" s="90">
        <v>329</v>
      </c>
      <c r="L24" s="90">
        <v>2.71</v>
      </c>
      <c r="M24" s="90">
        <v>684</v>
      </c>
      <c r="N24" s="90">
        <v>1.01</v>
      </c>
      <c r="O24" s="95">
        <v>243346</v>
      </c>
      <c r="P24" s="79">
        <f t="shared" si="1"/>
        <v>4.8701923076923075</v>
      </c>
    </row>
    <row r="25" spans="1:34" ht="15" thickBot="1">
      <c r="A25" s="80" t="s">
        <v>183</v>
      </c>
      <c r="B25" s="81">
        <v>1019</v>
      </c>
      <c r="C25" s="82">
        <v>0</v>
      </c>
      <c r="D25" s="83">
        <v>0</v>
      </c>
      <c r="E25" s="81">
        <v>1019</v>
      </c>
      <c r="F25" s="81">
        <v>4794</v>
      </c>
      <c r="G25" s="84">
        <v>74.349999999999994</v>
      </c>
      <c r="H25" s="85">
        <v>1547.32</v>
      </c>
      <c r="I25" s="96">
        <v>1.5185</v>
      </c>
      <c r="J25" s="82">
        <v>1</v>
      </c>
      <c r="K25" s="82">
        <v>347</v>
      </c>
      <c r="L25" s="82">
        <v>2.5499999999999998</v>
      </c>
      <c r="M25" s="82">
        <v>672</v>
      </c>
      <c r="N25" s="82">
        <v>0.99</v>
      </c>
      <c r="O25" s="87">
        <v>243355</v>
      </c>
      <c r="P25" s="79">
        <f t="shared" si="1"/>
        <v>4.8990384615384617</v>
      </c>
    </row>
    <row r="26" spans="1:34" ht="15" thickBot="1">
      <c r="A26" s="88" t="s">
        <v>184</v>
      </c>
      <c r="B26" s="90">
        <v>933</v>
      </c>
      <c r="C26" s="90">
        <v>0</v>
      </c>
      <c r="D26" s="91">
        <v>0</v>
      </c>
      <c r="E26" s="90">
        <v>933</v>
      </c>
      <c r="F26" s="89">
        <v>4351</v>
      </c>
      <c r="G26" s="92">
        <v>74.709999999999994</v>
      </c>
      <c r="H26" s="93">
        <v>1326.87</v>
      </c>
      <c r="I26" s="94">
        <v>1.4221999999999999</v>
      </c>
      <c r="J26" s="90">
        <v>1</v>
      </c>
      <c r="K26" s="90">
        <v>293</v>
      </c>
      <c r="L26" s="90">
        <v>2.39</v>
      </c>
      <c r="M26" s="90">
        <v>640</v>
      </c>
      <c r="N26" s="90">
        <v>0.98</v>
      </c>
      <c r="O26" s="95">
        <v>243370</v>
      </c>
      <c r="P26" s="79">
        <f t="shared" si="1"/>
        <v>4.4855769230769234</v>
      </c>
    </row>
    <row r="27" spans="1:34" ht="15" thickBot="1">
      <c r="A27" s="80" t="s">
        <v>185</v>
      </c>
      <c r="B27" s="81">
        <v>1140</v>
      </c>
      <c r="C27" s="82">
        <v>0</v>
      </c>
      <c r="D27" s="108">
        <v>1</v>
      </c>
      <c r="E27" s="81">
        <v>1139</v>
      </c>
      <c r="F27" s="81">
        <v>5345</v>
      </c>
      <c r="G27" s="84">
        <v>82.89</v>
      </c>
      <c r="H27" s="85">
        <v>1627.56</v>
      </c>
      <c r="I27" s="96">
        <v>1.4289000000000001</v>
      </c>
      <c r="J27" s="82">
        <v>1</v>
      </c>
      <c r="K27" s="82">
        <v>417</v>
      </c>
      <c r="L27" s="82">
        <v>2.2999999999999998</v>
      </c>
      <c r="M27" s="82">
        <v>722</v>
      </c>
      <c r="N27" s="82">
        <v>0.92</v>
      </c>
      <c r="O27" s="87">
        <v>243413</v>
      </c>
      <c r="P27" s="79">
        <f t="shared" si="1"/>
        <v>5.4807692307692308</v>
      </c>
    </row>
    <row r="28" spans="1:34" ht="15" thickBot="1">
      <c r="A28" s="88" t="s">
        <v>186</v>
      </c>
      <c r="B28" s="90">
        <v>983</v>
      </c>
      <c r="C28" s="90">
        <v>0</v>
      </c>
      <c r="D28" s="91">
        <v>0</v>
      </c>
      <c r="E28" s="90">
        <v>983</v>
      </c>
      <c r="F28" s="89">
        <v>4399</v>
      </c>
      <c r="G28" s="92">
        <v>70.5</v>
      </c>
      <c r="H28" s="93">
        <v>1390.05</v>
      </c>
      <c r="I28" s="94">
        <v>1.4140999999999999</v>
      </c>
      <c r="J28" s="90">
        <v>1</v>
      </c>
      <c r="K28" s="90">
        <v>350</v>
      </c>
      <c r="L28" s="90">
        <v>2.27</v>
      </c>
      <c r="M28" s="90">
        <v>633</v>
      </c>
      <c r="N28" s="90">
        <v>0.94</v>
      </c>
      <c r="O28" s="95">
        <v>243427</v>
      </c>
      <c r="P28" s="79">
        <f t="shared" si="1"/>
        <v>4.7259615384615383</v>
      </c>
    </row>
    <row r="29" spans="1:34" ht="15" thickBot="1">
      <c r="A29" s="80" t="s">
        <v>187</v>
      </c>
      <c r="B29" s="82">
        <v>969</v>
      </c>
      <c r="C29" s="82">
        <v>0</v>
      </c>
      <c r="D29" s="83">
        <v>0</v>
      </c>
      <c r="E29" s="82">
        <v>969</v>
      </c>
      <c r="F29" s="81">
        <v>4460</v>
      </c>
      <c r="G29" s="84">
        <v>69.17</v>
      </c>
      <c r="H29" s="85">
        <v>1334.55</v>
      </c>
      <c r="I29" s="96">
        <v>1.3772</v>
      </c>
      <c r="J29" s="82">
        <v>1</v>
      </c>
      <c r="K29" s="82">
        <v>354</v>
      </c>
      <c r="L29" s="82">
        <v>2.14</v>
      </c>
      <c r="M29" s="82">
        <v>615</v>
      </c>
      <c r="N29" s="82">
        <v>0.94</v>
      </c>
      <c r="O29" s="87">
        <v>243438</v>
      </c>
      <c r="P29" s="79">
        <f t="shared" si="1"/>
        <v>4.6586538461538458</v>
      </c>
    </row>
    <row r="30" spans="1:34" ht="15" thickBot="1">
      <c r="A30" s="88" t="s">
        <v>189</v>
      </c>
      <c r="B30" s="89">
        <v>1096</v>
      </c>
      <c r="C30" s="90">
        <v>0</v>
      </c>
      <c r="D30" s="109">
        <v>109</v>
      </c>
      <c r="E30" s="90">
        <v>987</v>
      </c>
      <c r="F30" s="89">
        <v>5226</v>
      </c>
      <c r="G30" s="92">
        <v>83.75</v>
      </c>
      <c r="H30" s="93">
        <v>1267.68</v>
      </c>
      <c r="I30" s="94">
        <v>1.2844</v>
      </c>
      <c r="J30" s="90">
        <v>1</v>
      </c>
      <c r="K30" s="90">
        <v>348</v>
      </c>
      <c r="L30" s="90">
        <v>2.15</v>
      </c>
      <c r="M30" s="90">
        <v>639</v>
      </c>
      <c r="N30" s="90">
        <v>0.82</v>
      </c>
      <c r="O30" s="95">
        <v>243446</v>
      </c>
      <c r="P30" s="79">
        <f t="shared" si="1"/>
        <v>5.2692307692307692</v>
      </c>
    </row>
    <row r="31" spans="1:34" ht="15.75" thickBot="1">
      <c r="A31" s="119" t="s">
        <v>87</v>
      </c>
      <c r="B31" s="120">
        <v>9199</v>
      </c>
      <c r="C31" s="121">
        <v>3</v>
      </c>
      <c r="D31" s="121">
        <v>111</v>
      </c>
      <c r="E31" s="120">
        <v>9088</v>
      </c>
      <c r="F31" s="120">
        <v>43808</v>
      </c>
      <c r="G31" s="121">
        <v>77.150000000000006</v>
      </c>
      <c r="H31" s="122">
        <v>13007.3</v>
      </c>
      <c r="I31" s="121">
        <v>1.4313</v>
      </c>
      <c r="J31" s="119">
        <v>1</v>
      </c>
      <c r="K31" s="120">
        <v>3105</v>
      </c>
      <c r="L31" s="121">
        <v>2.37</v>
      </c>
      <c r="M31" s="120">
        <v>5983</v>
      </c>
      <c r="N31" s="121">
        <v>0.94</v>
      </c>
      <c r="O31" s="105"/>
      <c r="P31" s="79">
        <f t="shared" si="1"/>
        <v>44.22596153846154</v>
      </c>
    </row>
    <row r="32" spans="1:34" ht="15" thickBot="1">
      <c r="A32" s="88"/>
      <c r="B32" s="90"/>
      <c r="C32" s="90"/>
      <c r="D32" s="109"/>
      <c r="E32" s="90"/>
      <c r="F32" s="89"/>
      <c r="G32" s="92"/>
      <c r="H32" s="93"/>
      <c r="I32" s="94"/>
      <c r="J32" s="90"/>
      <c r="K32" s="90"/>
      <c r="L32" s="90"/>
      <c r="M32" s="90"/>
      <c r="N32" s="90"/>
      <c r="O32" s="95"/>
      <c r="P32" s="79"/>
    </row>
    <row r="33" spans="1:16" ht="15" thickBot="1">
      <c r="A33" s="80"/>
      <c r="B33" s="81"/>
      <c r="C33" s="82"/>
      <c r="D33" s="108"/>
      <c r="E33" s="81"/>
      <c r="F33" s="81"/>
      <c r="G33" s="84"/>
      <c r="H33" s="85"/>
      <c r="I33" s="96"/>
      <c r="J33" s="82"/>
      <c r="K33" s="82"/>
      <c r="L33" s="82"/>
      <c r="M33" s="82"/>
      <c r="N33" s="82"/>
      <c r="O33" s="87"/>
      <c r="P33" s="79"/>
    </row>
    <row r="34" spans="1:16" ht="15.75" thickBot="1">
      <c r="A34" s="99"/>
      <c r="B34" s="100"/>
      <c r="C34" s="101"/>
      <c r="D34" s="101"/>
      <c r="E34" s="100"/>
      <c r="F34" s="100"/>
      <c r="G34" s="101"/>
      <c r="H34" s="102"/>
      <c r="I34" s="101"/>
      <c r="J34" s="99"/>
      <c r="K34" s="100"/>
      <c r="L34" s="101"/>
      <c r="M34" s="100"/>
      <c r="N34" s="101"/>
      <c r="O34" s="105"/>
      <c r="P34" s="79"/>
    </row>
    <row r="35" spans="1:16" s="116" customFormat="1" ht="15">
      <c r="A35" s="111"/>
      <c r="B35" s="112"/>
      <c r="C35" s="113"/>
      <c r="D35" s="112"/>
      <c r="E35" s="113"/>
      <c r="F35" s="114"/>
      <c r="G35" s="113"/>
      <c r="H35" s="111"/>
      <c r="I35" s="112"/>
      <c r="J35" s="113"/>
      <c r="K35" s="112"/>
      <c r="L35" s="113"/>
      <c r="M35" s="115"/>
      <c r="N35" s="115"/>
      <c r="O35" s="115"/>
    </row>
    <row r="36" spans="1:16" ht="18">
      <c r="A36" s="104" t="s">
        <v>106</v>
      </c>
    </row>
    <row r="37" spans="1:16" ht="31.5" customHeight="1" thickBot="1">
      <c r="A37" s="106" t="s">
        <v>190</v>
      </c>
    </row>
    <row r="38" spans="1:16" ht="15.75" thickBot="1">
      <c r="A38" s="70" t="s">
        <v>71</v>
      </c>
      <c r="B38" s="70" t="s">
        <v>72</v>
      </c>
      <c r="C38" s="107" t="s">
        <v>73</v>
      </c>
      <c r="D38" s="107" t="s">
        <v>74</v>
      </c>
      <c r="E38" s="70" t="s">
        <v>72</v>
      </c>
      <c r="F38" s="70" t="s">
        <v>75</v>
      </c>
      <c r="G38" s="70" t="s">
        <v>76</v>
      </c>
      <c r="H38" s="107" t="s">
        <v>77</v>
      </c>
      <c r="I38" s="107"/>
      <c r="J38" s="107"/>
      <c r="K38" s="163" t="s">
        <v>78</v>
      </c>
      <c r="L38" s="164"/>
      <c r="M38" s="163" t="s">
        <v>79</v>
      </c>
      <c r="N38" s="164"/>
      <c r="O38" s="107" t="s">
        <v>80</v>
      </c>
      <c r="P38" s="66" t="s">
        <v>81</v>
      </c>
    </row>
    <row r="39" spans="1:16" ht="16.5" thickTop="1" thickBot="1">
      <c r="A39" s="70" t="s">
        <v>82</v>
      </c>
      <c r="B39" s="70" t="s">
        <v>83</v>
      </c>
      <c r="C39" s="70" t="s">
        <v>84</v>
      </c>
      <c r="D39" s="70" t="s">
        <v>85</v>
      </c>
      <c r="E39" s="70" t="s">
        <v>86</v>
      </c>
      <c r="F39" s="70" t="s">
        <v>87</v>
      </c>
      <c r="G39" s="70" t="s">
        <v>40</v>
      </c>
      <c r="H39" s="70" t="s">
        <v>88</v>
      </c>
      <c r="I39" s="70" t="s">
        <v>89</v>
      </c>
      <c r="J39" s="70" t="s">
        <v>90</v>
      </c>
      <c r="K39" s="70" t="s">
        <v>72</v>
      </c>
      <c r="L39" s="70" t="s">
        <v>89</v>
      </c>
      <c r="M39" s="70" t="s">
        <v>72</v>
      </c>
      <c r="N39" s="70" t="s">
        <v>89</v>
      </c>
      <c r="O39" s="70" t="s">
        <v>91</v>
      </c>
      <c r="P39">
        <v>32</v>
      </c>
    </row>
    <row r="40" spans="1:16" ht="15.75" thickTop="1" thickBot="1">
      <c r="A40" s="88" t="s">
        <v>180</v>
      </c>
      <c r="B40" s="90">
        <v>191</v>
      </c>
      <c r="C40" s="90">
        <v>0</v>
      </c>
      <c r="D40" s="109">
        <v>1</v>
      </c>
      <c r="E40" s="90">
        <v>190</v>
      </c>
      <c r="F40" s="90">
        <v>856</v>
      </c>
      <c r="G40" s="92">
        <v>86.29</v>
      </c>
      <c r="H40" s="90">
        <v>174.77</v>
      </c>
      <c r="I40" s="94">
        <v>0.91990000000000005</v>
      </c>
      <c r="J40" s="90">
        <v>0.6</v>
      </c>
      <c r="K40" s="90">
        <v>0</v>
      </c>
      <c r="L40" s="90">
        <v>0</v>
      </c>
      <c r="M40" s="90">
        <v>190</v>
      </c>
      <c r="N40" s="90">
        <v>0.92</v>
      </c>
      <c r="O40" s="95">
        <v>243220</v>
      </c>
      <c r="P40" s="79">
        <f>+B40/$P$39</f>
        <v>5.96875</v>
      </c>
    </row>
    <row r="41" spans="1:16" ht="15" thickBot="1">
      <c r="A41" s="80" t="s">
        <v>181</v>
      </c>
      <c r="B41" s="82">
        <v>198</v>
      </c>
      <c r="C41" s="82">
        <v>0</v>
      </c>
      <c r="D41" s="108">
        <v>34</v>
      </c>
      <c r="E41" s="82">
        <v>164</v>
      </c>
      <c r="F41" s="82">
        <v>782</v>
      </c>
      <c r="G41" s="84">
        <v>81.459999999999994</v>
      </c>
      <c r="H41" s="82">
        <v>157.74</v>
      </c>
      <c r="I41" s="96">
        <v>0.96179999999999999</v>
      </c>
      <c r="J41" s="82">
        <v>0.6</v>
      </c>
      <c r="K41" s="82">
        <v>0</v>
      </c>
      <c r="L41" s="82">
        <v>0</v>
      </c>
      <c r="M41" s="82">
        <v>164</v>
      </c>
      <c r="N41" s="82">
        <v>0.96</v>
      </c>
      <c r="O41" s="87">
        <v>243235</v>
      </c>
      <c r="P41" s="79">
        <f t="shared" ref="P41:P48" si="2">+B41/$P$39</f>
        <v>6.1875</v>
      </c>
    </row>
    <row r="42" spans="1:16" ht="15" thickBot="1">
      <c r="A42" s="88" t="s">
        <v>182</v>
      </c>
      <c r="B42" s="90">
        <v>183</v>
      </c>
      <c r="C42" s="90">
        <v>0</v>
      </c>
      <c r="D42" s="91">
        <v>0</v>
      </c>
      <c r="E42" s="90">
        <v>183</v>
      </c>
      <c r="F42" s="90">
        <v>919</v>
      </c>
      <c r="G42" s="92">
        <v>92.64</v>
      </c>
      <c r="H42" s="90">
        <v>176.74</v>
      </c>
      <c r="I42" s="94">
        <v>0.96579999999999999</v>
      </c>
      <c r="J42" s="90">
        <v>0.6</v>
      </c>
      <c r="K42" s="90">
        <v>1</v>
      </c>
      <c r="L42" s="90">
        <v>0.56000000000000005</v>
      </c>
      <c r="M42" s="90">
        <v>182</v>
      </c>
      <c r="N42" s="90">
        <v>0.97</v>
      </c>
      <c r="O42" s="95">
        <v>243291</v>
      </c>
      <c r="P42" s="79">
        <f t="shared" si="2"/>
        <v>5.71875</v>
      </c>
    </row>
    <row r="43" spans="1:16" ht="15" thickBot="1">
      <c r="A43" s="80" t="s">
        <v>183</v>
      </c>
      <c r="B43" s="82">
        <v>169</v>
      </c>
      <c r="C43" s="82">
        <v>0</v>
      </c>
      <c r="D43" s="108">
        <v>3</v>
      </c>
      <c r="E43" s="82">
        <v>166</v>
      </c>
      <c r="F43" s="82">
        <v>897</v>
      </c>
      <c r="G43" s="84">
        <v>90.42</v>
      </c>
      <c r="H43" s="82">
        <v>153.94</v>
      </c>
      <c r="I43" s="96">
        <v>0.9274</v>
      </c>
      <c r="J43" s="82">
        <v>0.6</v>
      </c>
      <c r="K43" s="82">
        <v>0</v>
      </c>
      <c r="L43" s="82">
        <v>0</v>
      </c>
      <c r="M43" s="82">
        <v>166</v>
      </c>
      <c r="N43" s="82">
        <v>0.93</v>
      </c>
      <c r="O43" s="87">
        <v>243311</v>
      </c>
      <c r="P43" s="79">
        <f t="shared" si="2"/>
        <v>5.28125</v>
      </c>
    </row>
    <row r="44" spans="1:16" ht="15" thickBot="1">
      <c r="A44" s="88" t="s">
        <v>184</v>
      </c>
      <c r="B44" s="90">
        <v>167</v>
      </c>
      <c r="C44" s="90">
        <v>0</v>
      </c>
      <c r="D44" s="109">
        <v>45</v>
      </c>
      <c r="E44" s="90">
        <v>122</v>
      </c>
      <c r="F44" s="90">
        <v>673</v>
      </c>
      <c r="G44" s="92">
        <v>75.11</v>
      </c>
      <c r="H44" s="90">
        <v>111.7</v>
      </c>
      <c r="I44" s="94">
        <v>0.91559999999999997</v>
      </c>
      <c r="J44" s="90">
        <v>0.6</v>
      </c>
      <c r="K44" s="90">
        <v>0</v>
      </c>
      <c r="L44" s="90">
        <v>0</v>
      </c>
      <c r="M44" s="90">
        <v>122</v>
      </c>
      <c r="N44" s="90">
        <v>0.92</v>
      </c>
      <c r="O44" s="95">
        <v>243321</v>
      </c>
      <c r="P44" s="79">
        <f t="shared" si="2"/>
        <v>5.21875</v>
      </c>
    </row>
    <row r="45" spans="1:16" ht="15" thickBot="1">
      <c r="A45" s="80" t="s">
        <v>185</v>
      </c>
      <c r="B45" s="82">
        <v>187</v>
      </c>
      <c r="C45" s="82">
        <v>0</v>
      </c>
      <c r="D45" s="83">
        <v>0</v>
      </c>
      <c r="E45" s="82">
        <v>187</v>
      </c>
      <c r="F45" s="81">
        <v>1090</v>
      </c>
      <c r="G45" s="84">
        <v>109.88</v>
      </c>
      <c r="H45" s="82">
        <v>201.49</v>
      </c>
      <c r="I45" s="96">
        <v>1.0774999999999999</v>
      </c>
      <c r="J45" s="82">
        <v>0.6</v>
      </c>
      <c r="K45" s="82">
        <v>0</v>
      </c>
      <c r="L45" s="82">
        <v>0</v>
      </c>
      <c r="M45" s="82">
        <v>187</v>
      </c>
      <c r="N45" s="82">
        <v>1.08</v>
      </c>
      <c r="O45" s="87">
        <v>243399</v>
      </c>
      <c r="P45" s="79">
        <f t="shared" si="2"/>
        <v>5.84375</v>
      </c>
    </row>
    <row r="46" spans="1:16" ht="15" thickBot="1">
      <c r="A46" s="88" t="s">
        <v>186</v>
      </c>
      <c r="B46" s="90">
        <v>181</v>
      </c>
      <c r="C46" s="90">
        <v>0</v>
      </c>
      <c r="D46" s="109">
        <v>19</v>
      </c>
      <c r="E46" s="90">
        <v>162</v>
      </c>
      <c r="F46" s="90">
        <v>779</v>
      </c>
      <c r="G46" s="92">
        <v>81.150000000000006</v>
      </c>
      <c r="H46" s="90">
        <v>152.79</v>
      </c>
      <c r="I46" s="94">
        <v>0.94320000000000004</v>
      </c>
      <c r="J46" s="90">
        <v>0.6</v>
      </c>
      <c r="K46" s="90">
        <v>1</v>
      </c>
      <c r="L46" s="90">
        <v>4.21</v>
      </c>
      <c r="M46" s="90">
        <v>161</v>
      </c>
      <c r="N46" s="90">
        <v>0.92</v>
      </c>
      <c r="O46" s="95">
        <v>243399</v>
      </c>
      <c r="P46" s="79">
        <f t="shared" si="2"/>
        <v>5.65625</v>
      </c>
    </row>
    <row r="47" spans="1:16" ht="15" thickBot="1">
      <c r="A47" s="80" t="s">
        <v>187</v>
      </c>
      <c r="B47" s="82">
        <v>203</v>
      </c>
      <c r="C47" s="82">
        <v>0</v>
      </c>
      <c r="D47" s="83">
        <v>0</v>
      </c>
      <c r="E47" s="82">
        <v>203</v>
      </c>
      <c r="F47" s="82">
        <v>895</v>
      </c>
      <c r="G47" s="84">
        <v>90.22</v>
      </c>
      <c r="H47" s="82">
        <v>203.23</v>
      </c>
      <c r="I47" s="96">
        <v>1.0011000000000001</v>
      </c>
      <c r="J47" s="82">
        <v>0.6</v>
      </c>
      <c r="K47" s="82">
        <v>3</v>
      </c>
      <c r="L47" s="82">
        <v>4.3099999999999996</v>
      </c>
      <c r="M47" s="82">
        <v>200</v>
      </c>
      <c r="N47" s="82">
        <v>0.95</v>
      </c>
      <c r="O47" s="87">
        <v>243412</v>
      </c>
      <c r="P47" s="79">
        <f t="shared" si="2"/>
        <v>6.34375</v>
      </c>
    </row>
    <row r="48" spans="1:16" ht="15.75" thickBot="1">
      <c r="A48" s="119" t="s">
        <v>87</v>
      </c>
      <c r="B48" s="120">
        <v>1479</v>
      </c>
      <c r="C48" s="121">
        <v>0</v>
      </c>
      <c r="D48" s="121">
        <v>102</v>
      </c>
      <c r="E48" s="120">
        <v>1377</v>
      </c>
      <c r="F48" s="120">
        <v>6891</v>
      </c>
      <c r="G48" s="121">
        <v>88.62</v>
      </c>
      <c r="H48" s="122">
        <v>1332.41</v>
      </c>
      <c r="I48" s="121">
        <v>0.96760000000000002</v>
      </c>
      <c r="J48" s="119">
        <v>0.6</v>
      </c>
      <c r="K48" s="121">
        <v>5</v>
      </c>
      <c r="L48" s="121">
        <v>3.54</v>
      </c>
      <c r="M48" s="120">
        <v>1372</v>
      </c>
      <c r="N48" s="121">
        <v>0.96</v>
      </c>
      <c r="O48" s="105"/>
      <c r="P48" s="79">
        <f t="shared" si="2"/>
        <v>46.21875</v>
      </c>
    </row>
    <row r="49" spans="1:16" ht="15" thickBot="1">
      <c r="A49" s="80"/>
      <c r="B49" s="82"/>
      <c r="C49" s="82"/>
      <c r="D49" s="108"/>
      <c r="E49" s="82"/>
      <c r="F49" s="82"/>
      <c r="G49" s="84"/>
      <c r="H49" s="82"/>
      <c r="I49" s="96"/>
      <c r="J49" s="82"/>
      <c r="K49" s="82"/>
      <c r="L49" s="82"/>
      <c r="M49" s="82"/>
      <c r="N49" s="82"/>
      <c r="O49" s="87"/>
      <c r="P49" s="79"/>
    </row>
    <row r="50" spans="1:16" ht="15" thickBot="1">
      <c r="A50" s="88"/>
      <c r="B50" s="90"/>
      <c r="C50" s="90"/>
      <c r="D50" s="109"/>
      <c r="E50" s="90"/>
      <c r="F50" s="90"/>
      <c r="G50" s="92"/>
      <c r="H50" s="90"/>
      <c r="I50" s="94"/>
      <c r="J50" s="90"/>
      <c r="K50" s="90"/>
      <c r="L50" s="90"/>
      <c r="M50" s="90"/>
      <c r="N50" s="90"/>
      <c r="O50" s="95"/>
      <c r="P50" s="79"/>
    </row>
    <row r="51" spans="1:16" ht="15" thickBot="1">
      <c r="A51" s="71"/>
      <c r="B51" s="73"/>
      <c r="C51" s="73"/>
      <c r="D51" s="110"/>
      <c r="E51" s="73"/>
      <c r="F51" s="73"/>
      <c r="G51" s="75"/>
      <c r="H51" s="73"/>
      <c r="I51" s="98"/>
      <c r="J51" s="73"/>
      <c r="K51" s="73"/>
      <c r="L51" s="73"/>
      <c r="M51" s="73"/>
      <c r="N51" s="73"/>
      <c r="O51" s="78"/>
      <c r="P51" s="79"/>
    </row>
    <row r="52" spans="1:16" ht="15.75" thickBot="1">
      <c r="A52" s="99"/>
      <c r="B52" s="100"/>
      <c r="C52" s="101"/>
      <c r="D52" s="101"/>
      <c r="E52" s="100"/>
      <c r="F52" s="100"/>
      <c r="G52" s="101"/>
      <c r="H52" s="102"/>
      <c r="I52" s="101"/>
      <c r="J52" s="99"/>
      <c r="K52" s="101"/>
      <c r="L52" s="101"/>
      <c r="M52" s="100"/>
      <c r="N52" s="101"/>
      <c r="O52" s="105"/>
      <c r="P52" s="79"/>
    </row>
    <row r="53" spans="1:16" s="116" customFormat="1" ht="15">
      <c r="A53" s="111"/>
      <c r="B53" s="113"/>
      <c r="C53" s="113"/>
      <c r="D53" s="112"/>
      <c r="E53" s="113"/>
      <c r="F53" s="113"/>
      <c r="G53" s="113"/>
      <c r="H53" s="111"/>
      <c r="I53" s="113"/>
      <c r="J53" s="113"/>
      <c r="K53" s="113"/>
      <c r="L53" s="113"/>
      <c r="M53" s="115"/>
      <c r="N53" s="115"/>
      <c r="O53" s="115"/>
    </row>
    <row r="54" spans="1:16" ht="36">
      <c r="A54" s="104" t="s">
        <v>108</v>
      </c>
    </row>
    <row r="55" spans="1:16" ht="29.25" customHeight="1" thickBot="1">
      <c r="A55" s="106" t="s">
        <v>109</v>
      </c>
    </row>
    <row r="56" spans="1:16" ht="15.75" thickBot="1">
      <c r="A56" s="70" t="s">
        <v>71</v>
      </c>
      <c r="B56" s="70" t="s">
        <v>72</v>
      </c>
      <c r="C56" s="107" t="s">
        <v>73</v>
      </c>
      <c r="D56" s="107" t="s">
        <v>74</v>
      </c>
      <c r="E56" s="70" t="s">
        <v>72</v>
      </c>
      <c r="F56" s="70" t="s">
        <v>75</v>
      </c>
      <c r="G56" s="70" t="s">
        <v>76</v>
      </c>
      <c r="H56" s="107" t="s">
        <v>77</v>
      </c>
      <c r="I56" s="107"/>
      <c r="J56" s="107"/>
      <c r="K56" s="163" t="s">
        <v>78</v>
      </c>
      <c r="L56" s="164"/>
      <c r="M56" s="163" t="s">
        <v>79</v>
      </c>
      <c r="N56" s="164"/>
      <c r="O56" s="107" t="s">
        <v>80</v>
      </c>
      <c r="P56" s="66" t="s">
        <v>81</v>
      </c>
    </row>
    <row r="57" spans="1:16" ht="16.5" thickTop="1" thickBot="1">
      <c r="A57" s="70" t="s">
        <v>82</v>
      </c>
      <c r="B57" s="70" t="s">
        <v>83</v>
      </c>
      <c r="C57" s="70" t="s">
        <v>84</v>
      </c>
      <c r="D57" s="70" t="s">
        <v>85</v>
      </c>
      <c r="E57" s="70" t="s">
        <v>86</v>
      </c>
      <c r="F57" s="70" t="s">
        <v>87</v>
      </c>
      <c r="G57" s="70" t="s">
        <v>40</v>
      </c>
      <c r="H57" s="70" t="s">
        <v>88</v>
      </c>
      <c r="I57" s="70" t="s">
        <v>89</v>
      </c>
      <c r="J57" s="70" t="s">
        <v>90</v>
      </c>
      <c r="K57" s="70" t="s">
        <v>72</v>
      </c>
      <c r="L57" s="70" t="s">
        <v>89</v>
      </c>
      <c r="M57" s="70" t="s">
        <v>72</v>
      </c>
      <c r="N57" s="70" t="s">
        <v>89</v>
      </c>
      <c r="O57" s="70" t="s">
        <v>91</v>
      </c>
      <c r="P57">
        <v>60</v>
      </c>
    </row>
    <row r="58" spans="1:16" ht="15.75" thickTop="1" thickBot="1">
      <c r="A58" s="88" t="s">
        <v>180</v>
      </c>
      <c r="B58" s="90">
        <v>209</v>
      </c>
      <c r="C58" s="90">
        <v>0</v>
      </c>
      <c r="D58" s="91">
        <v>0</v>
      </c>
      <c r="E58" s="90">
        <v>209</v>
      </c>
      <c r="F58" s="90">
        <v>773</v>
      </c>
      <c r="G58" s="92">
        <v>41.56</v>
      </c>
      <c r="H58" s="90">
        <v>150.22</v>
      </c>
      <c r="I58" s="94">
        <v>0.71879999999999999</v>
      </c>
      <c r="J58" s="90">
        <v>0.6</v>
      </c>
      <c r="K58" s="90">
        <v>2</v>
      </c>
      <c r="L58" s="90">
        <v>0.56000000000000005</v>
      </c>
      <c r="M58" s="90">
        <v>207</v>
      </c>
      <c r="N58" s="90">
        <v>0.72</v>
      </c>
      <c r="O58" s="95">
        <v>243220</v>
      </c>
      <c r="P58" s="79">
        <f>+B58/$P$57</f>
        <v>3.4833333333333334</v>
      </c>
    </row>
    <row r="59" spans="1:16" ht="15" thickBot="1">
      <c r="A59" s="80" t="s">
        <v>181</v>
      </c>
      <c r="B59" s="82">
        <v>207</v>
      </c>
      <c r="C59" s="82">
        <v>0</v>
      </c>
      <c r="D59" s="83">
        <v>0</v>
      </c>
      <c r="E59" s="82">
        <v>207</v>
      </c>
      <c r="F59" s="82">
        <v>710</v>
      </c>
      <c r="G59" s="84">
        <v>39.44</v>
      </c>
      <c r="H59" s="82">
        <v>146.41999999999999</v>
      </c>
      <c r="I59" s="96">
        <v>0.70730000000000004</v>
      </c>
      <c r="J59" s="82">
        <v>0.6</v>
      </c>
      <c r="K59" s="82">
        <v>0</v>
      </c>
      <c r="L59" s="82">
        <v>0</v>
      </c>
      <c r="M59" s="82">
        <v>207</v>
      </c>
      <c r="N59" s="82">
        <v>0.71</v>
      </c>
      <c r="O59" s="87">
        <v>243253</v>
      </c>
      <c r="P59" s="79">
        <f t="shared" ref="P59:P66" si="3">+B59/$P$57</f>
        <v>3.45</v>
      </c>
    </row>
    <row r="60" spans="1:16" ht="15" thickBot="1">
      <c r="A60" s="88" t="s">
        <v>182</v>
      </c>
      <c r="B60" s="90">
        <v>193</v>
      </c>
      <c r="C60" s="90">
        <v>0</v>
      </c>
      <c r="D60" s="91">
        <v>0</v>
      </c>
      <c r="E60" s="90">
        <v>193</v>
      </c>
      <c r="F60" s="90">
        <v>693</v>
      </c>
      <c r="G60" s="92">
        <v>37.26</v>
      </c>
      <c r="H60" s="90">
        <v>146.58000000000001</v>
      </c>
      <c r="I60" s="94">
        <v>0.75949999999999995</v>
      </c>
      <c r="J60" s="90">
        <v>0.6</v>
      </c>
      <c r="K60" s="90">
        <v>0</v>
      </c>
      <c r="L60" s="90">
        <v>0</v>
      </c>
      <c r="M60" s="90">
        <v>193</v>
      </c>
      <c r="N60" s="90">
        <v>0.76</v>
      </c>
      <c r="O60" s="95">
        <v>243311</v>
      </c>
      <c r="P60" s="79">
        <f t="shared" si="3"/>
        <v>3.2166666666666668</v>
      </c>
    </row>
    <row r="61" spans="1:16" ht="15" thickBot="1">
      <c r="A61" s="80" t="s">
        <v>183</v>
      </c>
      <c r="B61" s="82">
        <v>224</v>
      </c>
      <c r="C61" s="82">
        <v>0</v>
      </c>
      <c r="D61" s="83">
        <v>0</v>
      </c>
      <c r="E61" s="82">
        <v>224</v>
      </c>
      <c r="F61" s="82">
        <v>806</v>
      </c>
      <c r="G61" s="84">
        <v>43.33</v>
      </c>
      <c r="H61" s="82">
        <v>169.09</v>
      </c>
      <c r="I61" s="96">
        <v>0.75490000000000002</v>
      </c>
      <c r="J61" s="82">
        <v>0.6</v>
      </c>
      <c r="K61" s="82">
        <v>1</v>
      </c>
      <c r="L61" s="82">
        <v>1.87</v>
      </c>
      <c r="M61" s="82">
        <v>223</v>
      </c>
      <c r="N61" s="82">
        <v>0.75</v>
      </c>
      <c r="O61" s="87">
        <v>243306</v>
      </c>
      <c r="P61" s="79">
        <f t="shared" si="3"/>
        <v>3.7333333333333334</v>
      </c>
    </row>
    <row r="62" spans="1:16" ht="15" thickBot="1">
      <c r="A62" s="88" t="s">
        <v>184</v>
      </c>
      <c r="B62" s="90">
        <v>178</v>
      </c>
      <c r="C62" s="90">
        <v>0</v>
      </c>
      <c r="D62" s="91">
        <v>0</v>
      </c>
      <c r="E62" s="90">
        <v>178</v>
      </c>
      <c r="F62" s="90">
        <v>572</v>
      </c>
      <c r="G62" s="92">
        <v>34.049999999999997</v>
      </c>
      <c r="H62" s="90">
        <v>133.01</v>
      </c>
      <c r="I62" s="94">
        <v>0.74719999999999998</v>
      </c>
      <c r="J62" s="90">
        <v>0.6</v>
      </c>
      <c r="K62" s="90">
        <v>1</v>
      </c>
      <c r="L62" s="90">
        <v>3.71</v>
      </c>
      <c r="M62" s="90">
        <v>177</v>
      </c>
      <c r="N62" s="90">
        <v>0.73</v>
      </c>
      <c r="O62" s="95">
        <v>243333</v>
      </c>
      <c r="P62" s="79">
        <f t="shared" si="3"/>
        <v>2.9666666666666668</v>
      </c>
    </row>
    <row r="63" spans="1:16" ht="15" thickBot="1">
      <c r="A63" s="80" t="s">
        <v>185</v>
      </c>
      <c r="B63" s="82">
        <v>212</v>
      </c>
      <c r="C63" s="82">
        <v>0</v>
      </c>
      <c r="D63" s="83">
        <v>0</v>
      </c>
      <c r="E63" s="82">
        <v>212</v>
      </c>
      <c r="F63" s="82">
        <v>686</v>
      </c>
      <c r="G63" s="84">
        <v>36.880000000000003</v>
      </c>
      <c r="H63" s="82">
        <v>155.63</v>
      </c>
      <c r="I63" s="96">
        <v>0.73409999999999997</v>
      </c>
      <c r="J63" s="82">
        <v>0.6</v>
      </c>
      <c r="K63" s="82">
        <v>0</v>
      </c>
      <c r="L63" s="82">
        <v>0</v>
      </c>
      <c r="M63" s="82">
        <v>212</v>
      </c>
      <c r="N63" s="82">
        <v>0.73</v>
      </c>
      <c r="O63" s="87">
        <v>243368</v>
      </c>
      <c r="P63" s="79">
        <f t="shared" si="3"/>
        <v>3.5333333333333332</v>
      </c>
    </row>
    <row r="64" spans="1:16" ht="15" thickBot="1">
      <c r="A64" s="88" t="s">
        <v>186</v>
      </c>
      <c r="B64" s="90">
        <v>181</v>
      </c>
      <c r="C64" s="90">
        <v>0</v>
      </c>
      <c r="D64" s="91">
        <v>0</v>
      </c>
      <c r="E64" s="90">
        <v>181</v>
      </c>
      <c r="F64" s="90">
        <v>604</v>
      </c>
      <c r="G64" s="92">
        <v>33.56</v>
      </c>
      <c r="H64" s="90">
        <v>123.2</v>
      </c>
      <c r="I64" s="94">
        <v>0.68069999999999997</v>
      </c>
      <c r="J64" s="90">
        <v>0.6</v>
      </c>
      <c r="K64" s="90">
        <v>1</v>
      </c>
      <c r="L64" s="90">
        <v>0.56000000000000005</v>
      </c>
      <c r="M64" s="90">
        <v>180</v>
      </c>
      <c r="N64" s="90">
        <v>0.68</v>
      </c>
      <c r="O64" s="95">
        <v>243394</v>
      </c>
      <c r="P64" s="79">
        <f t="shared" si="3"/>
        <v>3.0166666666666666</v>
      </c>
    </row>
    <row r="65" spans="1:16" ht="15" thickBot="1">
      <c r="A65" s="80" t="s">
        <v>187</v>
      </c>
      <c r="B65" s="82">
        <v>194</v>
      </c>
      <c r="C65" s="82">
        <v>0</v>
      </c>
      <c r="D65" s="83">
        <v>0</v>
      </c>
      <c r="E65" s="82">
        <v>194</v>
      </c>
      <c r="F65" s="82">
        <v>658</v>
      </c>
      <c r="G65" s="84">
        <v>35.380000000000003</v>
      </c>
      <c r="H65" s="82">
        <v>148.16999999999999</v>
      </c>
      <c r="I65" s="96">
        <v>0.76380000000000003</v>
      </c>
      <c r="J65" s="82">
        <v>0.6</v>
      </c>
      <c r="K65" s="82">
        <v>0</v>
      </c>
      <c r="L65" s="82">
        <v>0</v>
      </c>
      <c r="M65" s="82">
        <v>194</v>
      </c>
      <c r="N65" s="82">
        <v>0.76</v>
      </c>
      <c r="O65" s="87">
        <v>243429</v>
      </c>
      <c r="P65" s="79">
        <f t="shared" si="3"/>
        <v>3.2333333333333334</v>
      </c>
    </row>
    <row r="66" spans="1:16" ht="15.75" thickBot="1">
      <c r="A66" s="119" t="s">
        <v>87</v>
      </c>
      <c r="B66" s="120">
        <v>1598</v>
      </c>
      <c r="C66" s="121">
        <v>0</v>
      </c>
      <c r="D66" s="121">
        <v>0</v>
      </c>
      <c r="E66" s="120">
        <v>1598</v>
      </c>
      <c r="F66" s="120">
        <v>5502</v>
      </c>
      <c r="G66" s="121">
        <v>37.74</v>
      </c>
      <c r="H66" s="122">
        <v>1172.33</v>
      </c>
      <c r="I66" s="121">
        <v>0.73360000000000003</v>
      </c>
      <c r="J66" s="119">
        <v>0.6</v>
      </c>
      <c r="K66" s="121">
        <v>5</v>
      </c>
      <c r="L66" s="121">
        <v>1.45</v>
      </c>
      <c r="M66" s="120">
        <v>1593</v>
      </c>
      <c r="N66" s="121">
        <v>0.73</v>
      </c>
      <c r="O66" s="105"/>
      <c r="P66" s="79">
        <f t="shared" si="3"/>
        <v>26.633333333333333</v>
      </c>
    </row>
    <row r="67" spans="1:16" ht="15" thickBot="1">
      <c r="A67" s="80"/>
      <c r="B67" s="82"/>
      <c r="C67" s="82"/>
      <c r="D67" s="83"/>
      <c r="E67" s="82"/>
      <c r="F67" s="82"/>
      <c r="G67" s="84"/>
      <c r="H67" s="82"/>
      <c r="I67" s="96"/>
      <c r="J67" s="82"/>
      <c r="K67" s="82"/>
      <c r="L67" s="82"/>
      <c r="M67" s="82"/>
      <c r="N67" s="82"/>
      <c r="O67" s="87"/>
      <c r="P67" s="79"/>
    </row>
    <row r="68" spans="1:16" ht="15" thickBot="1">
      <c r="A68" s="88"/>
      <c r="B68" s="90"/>
      <c r="C68" s="90"/>
      <c r="D68" s="91"/>
      <c r="E68" s="90"/>
      <c r="F68" s="90"/>
      <c r="G68" s="92"/>
      <c r="H68" s="90"/>
      <c r="I68" s="94"/>
      <c r="J68" s="90"/>
      <c r="K68" s="90"/>
      <c r="L68" s="90"/>
      <c r="M68" s="90"/>
      <c r="N68" s="90"/>
      <c r="O68" s="95"/>
      <c r="P68" s="79"/>
    </row>
    <row r="69" spans="1:16" ht="15" thickBot="1">
      <c r="A69" s="80"/>
      <c r="B69" s="82"/>
      <c r="C69" s="82"/>
      <c r="D69" s="83"/>
      <c r="E69" s="82"/>
      <c r="F69" s="82"/>
      <c r="G69" s="84"/>
      <c r="H69" s="82"/>
      <c r="I69" s="96"/>
      <c r="J69" s="82"/>
      <c r="K69" s="82"/>
      <c r="L69" s="82"/>
      <c r="M69" s="82"/>
      <c r="N69" s="82"/>
      <c r="O69" s="87"/>
      <c r="P69" s="79"/>
    </row>
    <row r="70" spans="1:16" ht="15.75" thickBot="1">
      <c r="A70" s="119"/>
      <c r="B70" s="120"/>
      <c r="C70" s="120"/>
      <c r="D70" s="121"/>
      <c r="E70" s="120"/>
      <c r="F70" s="120"/>
      <c r="G70" s="121"/>
      <c r="H70" s="122"/>
      <c r="I70" s="121"/>
      <c r="J70" s="119"/>
      <c r="K70" s="121"/>
      <c r="L70" s="121"/>
      <c r="M70" s="120"/>
      <c r="N70" s="121"/>
      <c r="O70" s="105"/>
      <c r="P70" s="79"/>
    </row>
    <row r="72" spans="1:16" ht="18">
      <c r="A72" s="104" t="s">
        <v>110</v>
      </c>
    </row>
    <row r="73" spans="1:16" ht="33.75" customHeight="1" thickBot="1">
      <c r="A73" s="106" t="s">
        <v>107</v>
      </c>
    </row>
    <row r="74" spans="1:16" ht="15.75" thickBot="1">
      <c r="A74" s="70" t="s">
        <v>71</v>
      </c>
      <c r="B74" s="70" t="s">
        <v>72</v>
      </c>
      <c r="C74" s="107" t="s">
        <v>73</v>
      </c>
      <c r="D74" s="107" t="s">
        <v>74</v>
      </c>
      <c r="E74" s="70" t="s">
        <v>72</v>
      </c>
      <c r="F74" s="70" t="s">
        <v>75</v>
      </c>
      <c r="G74" s="70" t="s">
        <v>76</v>
      </c>
      <c r="H74" s="107" t="s">
        <v>77</v>
      </c>
      <c r="I74" s="107"/>
      <c r="J74" s="107"/>
      <c r="K74" s="163" t="s">
        <v>78</v>
      </c>
      <c r="L74" s="164"/>
      <c r="M74" s="163" t="s">
        <v>79</v>
      </c>
      <c r="N74" s="164"/>
      <c r="O74" s="107" t="s">
        <v>80</v>
      </c>
      <c r="P74" s="66" t="s">
        <v>81</v>
      </c>
    </row>
    <row r="75" spans="1:16" ht="16.5" thickTop="1" thickBot="1">
      <c r="A75" s="70" t="s">
        <v>82</v>
      </c>
      <c r="B75" s="70" t="s">
        <v>83</v>
      </c>
      <c r="C75" s="70" t="s">
        <v>84</v>
      </c>
      <c r="D75" s="70" t="s">
        <v>85</v>
      </c>
      <c r="E75" s="70" t="s">
        <v>86</v>
      </c>
      <c r="F75" s="70" t="s">
        <v>87</v>
      </c>
      <c r="G75" s="70" t="s">
        <v>40</v>
      </c>
      <c r="H75" s="70" t="s">
        <v>88</v>
      </c>
      <c r="I75" s="70" t="s">
        <v>89</v>
      </c>
      <c r="J75" s="70" t="s">
        <v>90</v>
      </c>
      <c r="K75" s="70" t="s">
        <v>72</v>
      </c>
      <c r="L75" s="70" t="s">
        <v>89</v>
      </c>
      <c r="M75" s="70" t="s">
        <v>72</v>
      </c>
      <c r="N75" s="70" t="s">
        <v>89</v>
      </c>
      <c r="O75" s="70" t="s">
        <v>91</v>
      </c>
      <c r="P75">
        <v>30</v>
      </c>
    </row>
    <row r="76" spans="1:16" ht="15.75" thickTop="1" thickBot="1">
      <c r="A76" s="88" t="s">
        <v>180</v>
      </c>
      <c r="B76" s="90">
        <v>103</v>
      </c>
      <c r="C76" s="90">
        <v>0</v>
      </c>
      <c r="D76" s="91">
        <v>0</v>
      </c>
      <c r="E76" s="90">
        <v>103</v>
      </c>
      <c r="F76" s="90">
        <v>345</v>
      </c>
      <c r="G76" s="92">
        <v>37.1</v>
      </c>
      <c r="H76" s="90">
        <v>75.19</v>
      </c>
      <c r="I76" s="94">
        <v>0.73</v>
      </c>
      <c r="J76" s="90">
        <v>0.6</v>
      </c>
      <c r="K76" s="90">
        <v>0</v>
      </c>
      <c r="L76" s="90">
        <v>0</v>
      </c>
      <c r="M76" s="90">
        <v>103</v>
      </c>
      <c r="N76" s="90">
        <v>0.73</v>
      </c>
      <c r="O76" s="95">
        <v>243202</v>
      </c>
      <c r="P76" s="79">
        <f>+B76/$P$75</f>
        <v>3.4333333333333331</v>
      </c>
    </row>
    <row r="77" spans="1:16" ht="15" thickBot="1">
      <c r="A77" s="80" t="s">
        <v>181</v>
      </c>
      <c r="B77" s="82">
        <v>113</v>
      </c>
      <c r="C77" s="82">
        <v>0</v>
      </c>
      <c r="D77" s="83">
        <v>0</v>
      </c>
      <c r="E77" s="82">
        <v>113</v>
      </c>
      <c r="F77" s="82">
        <v>364</v>
      </c>
      <c r="G77" s="84">
        <v>40.44</v>
      </c>
      <c r="H77" s="82">
        <v>78.62</v>
      </c>
      <c r="I77" s="96">
        <v>0.69579999999999997</v>
      </c>
      <c r="J77" s="82">
        <v>0.6</v>
      </c>
      <c r="K77" s="82">
        <v>1</v>
      </c>
      <c r="L77" s="82">
        <v>1.88</v>
      </c>
      <c r="M77" s="82">
        <v>112</v>
      </c>
      <c r="N77" s="82">
        <v>0.69</v>
      </c>
      <c r="O77" s="87">
        <v>243235</v>
      </c>
      <c r="P77" s="79">
        <f t="shared" ref="P77:P85" si="4">+B77/$P$75</f>
        <v>3.7666666666666666</v>
      </c>
    </row>
    <row r="78" spans="1:16" ht="15" thickBot="1">
      <c r="A78" s="88" t="s">
        <v>182</v>
      </c>
      <c r="B78" s="90">
        <v>123</v>
      </c>
      <c r="C78" s="90">
        <v>0</v>
      </c>
      <c r="D78" s="91">
        <v>0</v>
      </c>
      <c r="E78" s="90">
        <v>123</v>
      </c>
      <c r="F78" s="90">
        <v>503</v>
      </c>
      <c r="G78" s="92">
        <v>54.09</v>
      </c>
      <c r="H78" s="90">
        <v>98.24</v>
      </c>
      <c r="I78" s="94">
        <v>0.79869999999999997</v>
      </c>
      <c r="J78" s="90">
        <v>0.6</v>
      </c>
      <c r="K78" s="90">
        <v>0</v>
      </c>
      <c r="L78" s="90">
        <v>0</v>
      </c>
      <c r="M78" s="90">
        <v>123</v>
      </c>
      <c r="N78" s="90">
        <v>0.8</v>
      </c>
      <c r="O78" s="95">
        <v>243259</v>
      </c>
      <c r="P78" s="79">
        <f t="shared" si="4"/>
        <v>4.0999999999999996</v>
      </c>
    </row>
    <row r="79" spans="1:16" ht="15" thickBot="1">
      <c r="A79" s="80" t="s">
        <v>183</v>
      </c>
      <c r="B79" s="82">
        <v>132</v>
      </c>
      <c r="C79" s="82">
        <v>0</v>
      </c>
      <c r="D79" s="83">
        <v>0</v>
      </c>
      <c r="E79" s="82">
        <v>132</v>
      </c>
      <c r="F79" s="82">
        <v>460</v>
      </c>
      <c r="G79" s="84">
        <v>49.46</v>
      </c>
      <c r="H79" s="82">
        <v>104.84</v>
      </c>
      <c r="I79" s="96">
        <v>0.79420000000000002</v>
      </c>
      <c r="J79" s="82">
        <v>0.6</v>
      </c>
      <c r="K79" s="82">
        <v>0</v>
      </c>
      <c r="L79" s="82">
        <v>0</v>
      </c>
      <c r="M79" s="82">
        <v>132</v>
      </c>
      <c r="N79" s="82">
        <v>0.79</v>
      </c>
      <c r="O79" s="87">
        <v>243304</v>
      </c>
      <c r="P79" s="79">
        <f t="shared" si="4"/>
        <v>4.4000000000000004</v>
      </c>
    </row>
    <row r="80" spans="1:16" ht="15" thickBot="1">
      <c r="A80" s="88" t="s">
        <v>184</v>
      </c>
      <c r="B80" s="90">
        <v>92</v>
      </c>
      <c r="C80" s="90">
        <v>0</v>
      </c>
      <c r="D80" s="91">
        <v>0</v>
      </c>
      <c r="E80" s="90">
        <v>92</v>
      </c>
      <c r="F80" s="90">
        <v>328</v>
      </c>
      <c r="G80" s="92">
        <v>39.049999999999997</v>
      </c>
      <c r="H80" s="90">
        <v>83.19</v>
      </c>
      <c r="I80" s="94">
        <v>0.90429999999999999</v>
      </c>
      <c r="J80" s="90">
        <v>0.6</v>
      </c>
      <c r="K80" s="90">
        <v>0</v>
      </c>
      <c r="L80" s="90">
        <v>0</v>
      </c>
      <c r="M80" s="90">
        <v>92</v>
      </c>
      <c r="N80" s="90">
        <v>0.9</v>
      </c>
      <c r="O80" s="95">
        <v>243322</v>
      </c>
      <c r="P80" s="79">
        <f t="shared" si="4"/>
        <v>3.0666666666666669</v>
      </c>
    </row>
    <row r="81" spans="1:16" ht="15" thickBot="1">
      <c r="A81" s="80" t="s">
        <v>185</v>
      </c>
      <c r="B81" s="82">
        <v>104</v>
      </c>
      <c r="C81" s="82">
        <v>0</v>
      </c>
      <c r="D81" s="83">
        <v>0</v>
      </c>
      <c r="E81" s="82">
        <v>104</v>
      </c>
      <c r="F81" s="82">
        <v>420</v>
      </c>
      <c r="G81" s="84">
        <v>45.16</v>
      </c>
      <c r="H81" s="82">
        <v>95.76</v>
      </c>
      <c r="I81" s="96">
        <v>0.92079999999999995</v>
      </c>
      <c r="J81" s="82">
        <v>0.6</v>
      </c>
      <c r="K81" s="82">
        <v>0</v>
      </c>
      <c r="L81" s="82">
        <v>0</v>
      </c>
      <c r="M81" s="82">
        <v>104</v>
      </c>
      <c r="N81" s="82">
        <v>0.92</v>
      </c>
      <c r="O81" s="87">
        <v>243350</v>
      </c>
      <c r="P81" s="79">
        <f t="shared" si="4"/>
        <v>3.4666666666666668</v>
      </c>
    </row>
    <row r="82" spans="1:16" ht="15" thickBot="1">
      <c r="A82" s="88" t="s">
        <v>186</v>
      </c>
      <c r="B82" s="90">
        <v>85</v>
      </c>
      <c r="C82" s="90">
        <v>0</v>
      </c>
      <c r="D82" s="91">
        <v>0</v>
      </c>
      <c r="E82" s="90">
        <v>85</v>
      </c>
      <c r="F82" s="90">
        <v>268</v>
      </c>
      <c r="G82" s="92">
        <v>29.78</v>
      </c>
      <c r="H82" s="90">
        <v>79.22</v>
      </c>
      <c r="I82" s="94">
        <v>0.93200000000000005</v>
      </c>
      <c r="J82" s="90">
        <v>0.6</v>
      </c>
      <c r="K82" s="90">
        <v>0</v>
      </c>
      <c r="L82" s="90">
        <v>0</v>
      </c>
      <c r="M82" s="90">
        <v>85</v>
      </c>
      <c r="N82" s="90">
        <v>0.93</v>
      </c>
      <c r="O82" s="95">
        <v>243381</v>
      </c>
      <c r="P82" s="79">
        <f t="shared" si="4"/>
        <v>2.8333333333333335</v>
      </c>
    </row>
    <row r="83" spans="1:16" ht="15" thickBot="1">
      <c r="A83" s="80" t="s">
        <v>187</v>
      </c>
      <c r="B83" s="82">
        <v>90</v>
      </c>
      <c r="C83" s="82">
        <v>0</v>
      </c>
      <c r="D83" s="83">
        <v>0</v>
      </c>
      <c r="E83" s="82">
        <v>90</v>
      </c>
      <c r="F83" s="82">
        <v>330</v>
      </c>
      <c r="G83" s="84">
        <v>35.479999999999997</v>
      </c>
      <c r="H83" s="82">
        <v>97.54</v>
      </c>
      <c r="I83" s="96">
        <v>1.0838000000000001</v>
      </c>
      <c r="J83" s="82">
        <v>0.6</v>
      </c>
      <c r="K83" s="82">
        <v>0</v>
      </c>
      <c r="L83" s="82">
        <v>0</v>
      </c>
      <c r="M83" s="82">
        <v>90</v>
      </c>
      <c r="N83" s="82">
        <v>1.08</v>
      </c>
      <c r="O83" s="87">
        <v>243412</v>
      </c>
      <c r="P83" s="79">
        <f t="shared" si="4"/>
        <v>3</v>
      </c>
    </row>
    <row r="84" spans="1:16" ht="15" thickBot="1">
      <c r="A84" s="88" t="s">
        <v>189</v>
      </c>
      <c r="B84" s="90">
        <v>82</v>
      </c>
      <c r="C84" s="90">
        <v>0</v>
      </c>
      <c r="D84" s="91">
        <v>0</v>
      </c>
      <c r="E84" s="90">
        <v>82</v>
      </c>
      <c r="F84" s="90">
        <v>287</v>
      </c>
      <c r="G84" s="92">
        <v>31.89</v>
      </c>
      <c r="H84" s="90">
        <v>72.48</v>
      </c>
      <c r="I84" s="94">
        <v>0.88400000000000001</v>
      </c>
      <c r="J84" s="90">
        <v>0.6</v>
      </c>
      <c r="K84" s="90">
        <v>0</v>
      </c>
      <c r="L84" s="90">
        <v>0</v>
      </c>
      <c r="M84" s="90">
        <v>82</v>
      </c>
      <c r="N84" s="90">
        <v>0.88</v>
      </c>
      <c r="O84" s="95">
        <v>243440</v>
      </c>
      <c r="P84" s="79">
        <f t="shared" si="4"/>
        <v>2.7333333333333334</v>
      </c>
    </row>
    <row r="85" spans="1:16" ht="15.75" thickBot="1">
      <c r="A85" s="119" t="s">
        <v>87</v>
      </c>
      <c r="B85" s="121">
        <v>924</v>
      </c>
      <c r="C85" s="121">
        <v>0</v>
      </c>
      <c r="D85" s="121">
        <v>0</v>
      </c>
      <c r="E85" s="121">
        <v>924</v>
      </c>
      <c r="F85" s="120">
        <v>3305</v>
      </c>
      <c r="G85" s="121">
        <v>40.35</v>
      </c>
      <c r="H85" s="121">
        <v>785.1</v>
      </c>
      <c r="I85" s="121">
        <v>0.84970000000000001</v>
      </c>
      <c r="J85" s="119">
        <v>0.6</v>
      </c>
      <c r="K85" s="121">
        <v>1</v>
      </c>
      <c r="L85" s="121">
        <v>1.88</v>
      </c>
      <c r="M85" s="121">
        <v>923</v>
      </c>
      <c r="N85" s="121">
        <v>0.85</v>
      </c>
      <c r="O85" s="105"/>
      <c r="P85" s="79">
        <f t="shared" si="4"/>
        <v>30.8</v>
      </c>
    </row>
    <row r="86" spans="1:16" ht="15" thickBot="1">
      <c r="A86" s="88"/>
      <c r="B86" s="90"/>
      <c r="C86" s="90"/>
      <c r="D86" s="91"/>
      <c r="E86" s="90"/>
      <c r="F86" s="90"/>
      <c r="G86" s="92"/>
      <c r="H86" s="90"/>
      <c r="I86" s="94"/>
      <c r="J86" s="90"/>
      <c r="K86" s="90"/>
      <c r="L86" s="90"/>
      <c r="M86" s="90"/>
      <c r="N86" s="90"/>
      <c r="O86" s="95"/>
      <c r="P86" s="79"/>
    </row>
    <row r="87" spans="1:16" ht="15" thickBot="1">
      <c r="A87" s="80"/>
      <c r="B87" s="82"/>
      <c r="C87" s="82"/>
      <c r="D87" s="83"/>
      <c r="E87" s="82"/>
      <c r="F87" s="82"/>
      <c r="G87" s="84"/>
      <c r="H87" s="82"/>
      <c r="I87" s="96"/>
      <c r="J87" s="82"/>
      <c r="K87" s="82"/>
      <c r="L87" s="82"/>
      <c r="M87" s="82"/>
      <c r="N87" s="82"/>
      <c r="O87" s="87"/>
      <c r="P87" s="79"/>
    </row>
    <row r="88" spans="1:16" ht="15.75" thickBot="1">
      <c r="A88" s="119"/>
      <c r="B88" s="120"/>
      <c r="C88" s="121"/>
      <c r="D88" s="121"/>
      <c r="E88" s="120"/>
      <c r="F88" s="120"/>
      <c r="G88" s="121"/>
      <c r="H88" s="122"/>
      <c r="I88" s="121"/>
      <c r="J88" s="119"/>
      <c r="K88" s="121"/>
      <c r="L88" s="121"/>
      <c r="M88" s="120"/>
      <c r="N88" s="121"/>
      <c r="O88" s="105"/>
      <c r="P88" s="79"/>
    </row>
    <row r="90" spans="1:16" ht="18">
      <c r="A90" s="104" t="s">
        <v>112</v>
      </c>
    </row>
    <row r="91" spans="1:16" ht="33" customHeight="1" thickBot="1">
      <c r="A91" s="106" t="s">
        <v>113</v>
      </c>
    </row>
    <row r="92" spans="1:16" ht="15.75" thickBot="1">
      <c r="A92" s="70" t="s">
        <v>71</v>
      </c>
      <c r="B92" s="70" t="s">
        <v>72</v>
      </c>
      <c r="C92" s="107" t="s">
        <v>73</v>
      </c>
      <c r="D92" s="107" t="s">
        <v>74</v>
      </c>
      <c r="E92" s="70" t="s">
        <v>72</v>
      </c>
      <c r="F92" s="70" t="s">
        <v>75</v>
      </c>
      <c r="G92" s="70" t="s">
        <v>76</v>
      </c>
      <c r="H92" s="107" t="s">
        <v>77</v>
      </c>
      <c r="I92" s="107"/>
      <c r="J92" s="107"/>
      <c r="K92" s="163" t="s">
        <v>78</v>
      </c>
      <c r="L92" s="164"/>
      <c r="M92" s="163" t="s">
        <v>79</v>
      </c>
      <c r="N92" s="164"/>
      <c r="O92" s="107" t="s">
        <v>80</v>
      </c>
      <c r="P92" s="66" t="s">
        <v>81</v>
      </c>
    </row>
    <row r="93" spans="1:16" ht="16.5" thickTop="1" thickBot="1">
      <c r="A93" s="70" t="s">
        <v>82</v>
      </c>
      <c r="B93" s="70" t="s">
        <v>83</v>
      </c>
      <c r="C93" s="70" t="s">
        <v>84</v>
      </c>
      <c r="D93" s="70" t="s">
        <v>85</v>
      </c>
      <c r="E93" s="70" t="s">
        <v>86</v>
      </c>
      <c r="F93" s="70" t="s">
        <v>87</v>
      </c>
      <c r="G93" s="70" t="s">
        <v>40</v>
      </c>
      <c r="H93" s="70" t="s">
        <v>88</v>
      </c>
      <c r="I93" s="70" t="s">
        <v>89</v>
      </c>
      <c r="J93" s="70" t="s">
        <v>90</v>
      </c>
      <c r="K93" s="70" t="s">
        <v>72</v>
      </c>
      <c r="L93" s="70" t="s">
        <v>89</v>
      </c>
      <c r="M93" s="70" t="s">
        <v>72</v>
      </c>
      <c r="N93" s="70" t="s">
        <v>89</v>
      </c>
      <c r="O93" s="70" t="s">
        <v>91</v>
      </c>
      <c r="P93">
        <v>26</v>
      </c>
    </row>
    <row r="94" spans="1:16" ht="15.75" thickTop="1" thickBot="1">
      <c r="A94" s="88" t="s">
        <v>180</v>
      </c>
      <c r="B94" s="90">
        <v>102</v>
      </c>
      <c r="C94" s="90">
        <v>1</v>
      </c>
      <c r="D94" s="91">
        <v>0</v>
      </c>
      <c r="E94" s="90">
        <v>102</v>
      </c>
      <c r="F94" s="90">
        <v>297</v>
      </c>
      <c r="G94" s="92">
        <v>36.85</v>
      </c>
      <c r="H94" s="90">
        <v>54</v>
      </c>
      <c r="I94" s="97">
        <v>0.52949999999999997</v>
      </c>
      <c r="J94" s="90">
        <v>0.6</v>
      </c>
      <c r="K94" s="90">
        <v>0</v>
      </c>
      <c r="L94" s="90">
        <v>0</v>
      </c>
      <c r="M94" s="90">
        <v>102</v>
      </c>
      <c r="N94" s="90">
        <v>0.53</v>
      </c>
      <c r="O94" s="95">
        <v>243215</v>
      </c>
      <c r="P94" s="79">
        <f>+B94/$P$93</f>
        <v>3.9230769230769229</v>
      </c>
    </row>
    <row r="95" spans="1:16" ht="15" thickBot="1">
      <c r="A95" s="80" t="s">
        <v>181</v>
      </c>
      <c r="B95" s="82">
        <v>85</v>
      </c>
      <c r="C95" s="82">
        <v>4</v>
      </c>
      <c r="D95" s="108">
        <v>1</v>
      </c>
      <c r="E95" s="82">
        <v>84</v>
      </c>
      <c r="F95" s="82">
        <v>309</v>
      </c>
      <c r="G95" s="84">
        <v>39.619999999999997</v>
      </c>
      <c r="H95" s="82">
        <v>51.22</v>
      </c>
      <c r="I95" s="96">
        <v>0.60980000000000001</v>
      </c>
      <c r="J95" s="82">
        <v>0.6</v>
      </c>
      <c r="K95" s="82">
        <v>0</v>
      </c>
      <c r="L95" s="82">
        <v>0</v>
      </c>
      <c r="M95" s="82">
        <v>84</v>
      </c>
      <c r="N95" s="82">
        <v>0.61</v>
      </c>
      <c r="O95" s="87">
        <v>243243</v>
      </c>
      <c r="P95" s="79">
        <f t="shared" ref="P95:P102" si="5">+B95/$P$93</f>
        <v>3.2692307692307692</v>
      </c>
    </row>
    <row r="96" spans="1:16" ht="15" thickBot="1">
      <c r="A96" s="88" t="s">
        <v>182</v>
      </c>
      <c r="B96" s="90">
        <v>90</v>
      </c>
      <c r="C96" s="90">
        <v>4</v>
      </c>
      <c r="D96" s="91">
        <v>0</v>
      </c>
      <c r="E96" s="90">
        <v>90</v>
      </c>
      <c r="F96" s="90">
        <v>271</v>
      </c>
      <c r="G96" s="92">
        <v>33.619999999999997</v>
      </c>
      <c r="H96" s="90">
        <v>47.91</v>
      </c>
      <c r="I96" s="97">
        <v>0.5323</v>
      </c>
      <c r="J96" s="90">
        <v>0.6</v>
      </c>
      <c r="K96" s="90">
        <v>0</v>
      </c>
      <c r="L96" s="90">
        <v>0</v>
      </c>
      <c r="M96" s="90">
        <v>90</v>
      </c>
      <c r="N96" s="90">
        <v>0.53</v>
      </c>
      <c r="O96" s="95">
        <v>243276</v>
      </c>
      <c r="P96" s="79">
        <f t="shared" si="5"/>
        <v>3.4615384615384617</v>
      </c>
    </row>
    <row r="97" spans="1:16" ht="15" thickBot="1">
      <c r="A97" s="80" t="s">
        <v>183</v>
      </c>
      <c r="B97" s="82">
        <v>78</v>
      </c>
      <c r="C97" s="82">
        <v>0</v>
      </c>
      <c r="D97" s="83">
        <v>0</v>
      </c>
      <c r="E97" s="82">
        <v>78</v>
      </c>
      <c r="F97" s="82">
        <v>222</v>
      </c>
      <c r="G97" s="84">
        <v>27.54</v>
      </c>
      <c r="H97" s="82">
        <v>47.55</v>
      </c>
      <c r="I97" s="96">
        <v>0.60960000000000003</v>
      </c>
      <c r="J97" s="82">
        <v>0.6</v>
      </c>
      <c r="K97" s="82">
        <v>0</v>
      </c>
      <c r="L97" s="82">
        <v>0</v>
      </c>
      <c r="M97" s="82">
        <v>78</v>
      </c>
      <c r="N97" s="82">
        <v>0.61</v>
      </c>
      <c r="O97" s="87">
        <v>243308</v>
      </c>
      <c r="P97" s="79">
        <f t="shared" si="5"/>
        <v>3</v>
      </c>
    </row>
    <row r="98" spans="1:16" ht="15" thickBot="1">
      <c r="A98" s="88" t="s">
        <v>184</v>
      </c>
      <c r="B98" s="90">
        <v>54</v>
      </c>
      <c r="C98" s="90">
        <v>0</v>
      </c>
      <c r="D98" s="91">
        <v>0</v>
      </c>
      <c r="E98" s="90">
        <v>54</v>
      </c>
      <c r="F98" s="90">
        <v>196</v>
      </c>
      <c r="G98" s="92">
        <v>26.92</v>
      </c>
      <c r="H98" s="90">
        <v>33.869999999999997</v>
      </c>
      <c r="I98" s="94">
        <v>0.62719999999999998</v>
      </c>
      <c r="J98" s="90">
        <v>0.6</v>
      </c>
      <c r="K98" s="90">
        <v>0</v>
      </c>
      <c r="L98" s="90">
        <v>0</v>
      </c>
      <c r="M98" s="90">
        <v>54</v>
      </c>
      <c r="N98" s="90">
        <v>0.63</v>
      </c>
      <c r="O98" s="95">
        <v>243363</v>
      </c>
      <c r="P98" s="79">
        <f t="shared" si="5"/>
        <v>2.0769230769230771</v>
      </c>
    </row>
    <row r="99" spans="1:16" ht="15" thickBot="1">
      <c r="A99" s="80" t="s">
        <v>185</v>
      </c>
      <c r="B99" s="82">
        <v>109</v>
      </c>
      <c r="C99" s="82">
        <v>0</v>
      </c>
      <c r="D99" s="83">
        <v>0</v>
      </c>
      <c r="E99" s="82">
        <v>109</v>
      </c>
      <c r="F99" s="82">
        <v>426</v>
      </c>
      <c r="G99" s="84">
        <v>52.85</v>
      </c>
      <c r="H99" s="82">
        <v>64.959999999999994</v>
      </c>
      <c r="I99" s="86">
        <v>0.59599999999999997</v>
      </c>
      <c r="J99" s="82">
        <v>0.6</v>
      </c>
      <c r="K99" s="82">
        <v>0</v>
      </c>
      <c r="L99" s="82">
        <v>0</v>
      </c>
      <c r="M99" s="82">
        <v>109</v>
      </c>
      <c r="N99" s="82">
        <v>0.6</v>
      </c>
      <c r="O99" s="87">
        <v>243363</v>
      </c>
      <c r="P99" s="79">
        <f t="shared" si="5"/>
        <v>4.1923076923076925</v>
      </c>
    </row>
    <row r="100" spans="1:16" ht="15" thickBot="1">
      <c r="A100" s="88" t="s">
        <v>186</v>
      </c>
      <c r="B100" s="90">
        <v>86</v>
      </c>
      <c r="C100" s="90">
        <v>1</v>
      </c>
      <c r="D100" s="91">
        <v>0</v>
      </c>
      <c r="E100" s="90">
        <v>86</v>
      </c>
      <c r="F100" s="90">
        <v>275</v>
      </c>
      <c r="G100" s="92">
        <v>35.26</v>
      </c>
      <c r="H100" s="90">
        <v>61.74</v>
      </c>
      <c r="I100" s="94">
        <v>0.71789999999999998</v>
      </c>
      <c r="J100" s="90">
        <v>0.6</v>
      </c>
      <c r="K100" s="90">
        <v>0</v>
      </c>
      <c r="L100" s="90">
        <v>0</v>
      </c>
      <c r="M100" s="90">
        <v>86</v>
      </c>
      <c r="N100" s="90">
        <v>0.72</v>
      </c>
      <c r="O100" s="95">
        <v>243388</v>
      </c>
      <c r="P100" s="79">
        <f t="shared" si="5"/>
        <v>3.3076923076923075</v>
      </c>
    </row>
    <row r="101" spans="1:16" ht="15" thickBot="1">
      <c r="A101" s="80" t="s">
        <v>187</v>
      </c>
      <c r="B101" s="82">
        <v>77</v>
      </c>
      <c r="C101" s="82">
        <v>2</v>
      </c>
      <c r="D101" s="83">
        <v>0</v>
      </c>
      <c r="E101" s="82">
        <v>77</v>
      </c>
      <c r="F101" s="82">
        <v>217</v>
      </c>
      <c r="G101" s="84">
        <v>26.92</v>
      </c>
      <c r="H101" s="82">
        <v>49.08</v>
      </c>
      <c r="I101" s="96">
        <v>0.63739999999999997</v>
      </c>
      <c r="J101" s="82">
        <v>0.6</v>
      </c>
      <c r="K101" s="82">
        <v>0</v>
      </c>
      <c r="L101" s="82">
        <v>0</v>
      </c>
      <c r="M101" s="82">
        <v>77</v>
      </c>
      <c r="N101" s="82">
        <v>0.64</v>
      </c>
      <c r="O101" s="87">
        <v>243430</v>
      </c>
      <c r="P101" s="79">
        <f t="shared" si="5"/>
        <v>2.9615384615384617</v>
      </c>
    </row>
    <row r="102" spans="1:16" ht="15.75" thickBot="1">
      <c r="A102" s="119" t="s">
        <v>87</v>
      </c>
      <c r="B102" s="121">
        <v>681</v>
      </c>
      <c r="C102" s="121">
        <v>12</v>
      </c>
      <c r="D102" s="121">
        <v>1</v>
      </c>
      <c r="E102" s="121">
        <v>680</v>
      </c>
      <c r="F102" s="120">
        <v>2213</v>
      </c>
      <c r="G102" s="121">
        <v>35.03</v>
      </c>
      <c r="H102" s="121">
        <v>410.33</v>
      </c>
      <c r="I102" s="121">
        <v>0.60340000000000005</v>
      </c>
      <c r="J102" s="119">
        <v>0.6</v>
      </c>
      <c r="K102" s="121">
        <v>0</v>
      </c>
      <c r="L102" s="121">
        <v>0</v>
      </c>
      <c r="M102" s="121">
        <v>680</v>
      </c>
      <c r="N102" s="121">
        <v>0.6</v>
      </c>
      <c r="O102" s="105"/>
      <c r="P102" s="79">
        <f t="shared" si="5"/>
        <v>26.192307692307693</v>
      </c>
    </row>
    <row r="103" spans="1:16" ht="15" thickBot="1">
      <c r="A103" s="80"/>
      <c r="B103" s="82"/>
      <c r="C103" s="82"/>
      <c r="D103" s="83"/>
      <c r="E103" s="82"/>
      <c r="F103" s="82"/>
      <c r="G103" s="84"/>
      <c r="H103" s="82"/>
      <c r="I103" s="96"/>
      <c r="J103" s="82"/>
      <c r="K103" s="82"/>
      <c r="L103" s="82"/>
      <c r="M103" s="82"/>
      <c r="N103" s="82"/>
      <c r="O103" s="87"/>
      <c r="P103" s="79"/>
    </row>
    <row r="104" spans="1:16" ht="15" thickBot="1">
      <c r="A104" s="88"/>
      <c r="B104" s="90"/>
      <c r="C104" s="90"/>
      <c r="D104" s="91"/>
      <c r="E104" s="90"/>
      <c r="F104" s="90"/>
      <c r="G104" s="92"/>
      <c r="H104" s="90"/>
      <c r="I104" s="94"/>
      <c r="J104" s="90"/>
      <c r="K104" s="90"/>
      <c r="L104" s="90"/>
      <c r="M104" s="90"/>
      <c r="N104" s="90"/>
      <c r="O104" s="95"/>
      <c r="P104" s="79"/>
    </row>
    <row r="105" spans="1:16" ht="15" thickBot="1">
      <c r="A105" s="80"/>
      <c r="B105" s="82"/>
      <c r="C105" s="82"/>
      <c r="D105" s="83"/>
      <c r="E105" s="82"/>
      <c r="F105" s="82"/>
      <c r="G105" s="84"/>
      <c r="H105" s="82"/>
      <c r="I105" s="86"/>
      <c r="J105" s="82"/>
      <c r="K105" s="82"/>
      <c r="L105" s="82"/>
      <c r="M105" s="82"/>
      <c r="N105" s="82"/>
      <c r="O105" s="87"/>
      <c r="P105" s="79"/>
    </row>
    <row r="106" spans="1:16" ht="15.75" thickBot="1">
      <c r="A106" s="119"/>
      <c r="B106" s="120"/>
      <c r="C106" s="121"/>
      <c r="D106" s="121"/>
      <c r="E106" s="120"/>
      <c r="F106" s="120"/>
      <c r="G106" s="121"/>
      <c r="H106" s="121"/>
      <c r="I106" s="121"/>
      <c r="J106" s="119"/>
      <c r="K106" s="121"/>
      <c r="L106" s="121"/>
      <c r="M106" s="120"/>
      <c r="N106" s="121"/>
      <c r="O106" s="105"/>
      <c r="P106" s="79"/>
    </row>
    <row r="108" spans="1:16" ht="18">
      <c r="A108" s="104" t="s">
        <v>114</v>
      </c>
    </row>
    <row r="109" spans="1:16" ht="30.75" thickBot="1">
      <c r="A109" s="106" t="s">
        <v>209</v>
      </c>
    </row>
    <row r="110" spans="1:16" ht="15.75" thickBot="1">
      <c r="A110" s="70" t="s">
        <v>71</v>
      </c>
      <c r="B110" s="70" t="s">
        <v>72</v>
      </c>
      <c r="C110" s="107" t="s">
        <v>73</v>
      </c>
      <c r="D110" s="107" t="s">
        <v>74</v>
      </c>
      <c r="E110" s="70" t="s">
        <v>72</v>
      </c>
      <c r="F110" s="70" t="s">
        <v>75</v>
      </c>
      <c r="G110" s="70" t="s">
        <v>76</v>
      </c>
      <c r="H110" s="107" t="s">
        <v>77</v>
      </c>
      <c r="I110" s="107"/>
      <c r="J110" s="107"/>
      <c r="K110" s="163" t="s">
        <v>78</v>
      </c>
      <c r="L110" s="164"/>
      <c r="M110" s="163" t="s">
        <v>79</v>
      </c>
      <c r="N110" s="164"/>
      <c r="O110" s="107" t="s">
        <v>80</v>
      </c>
      <c r="P110" s="66" t="s">
        <v>81</v>
      </c>
    </row>
    <row r="111" spans="1:16" ht="16.5" thickTop="1" thickBot="1">
      <c r="A111" s="70" t="s">
        <v>82</v>
      </c>
      <c r="B111" s="70" t="s">
        <v>83</v>
      </c>
      <c r="C111" s="70" t="s">
        <v>84</v>
      </c>
      <c r="D111" s="70" t="s">
        <v>85</v>
      </c>
      <c r="E111" s="70" t="s">
        <v>86</v>
      </c>
      <c r="F111" s="70" t="s">
        <v>87</v>
      </c>
      <c r="G111" s="70" t="s">
        <v>40</v>
      </c>
      <c r="H111" s="70" t="s">
        <v>88</v>
      </c>
      <c r="I111" s="70" t="s">
        <v>89</v>
      </c>
      <c r="J111" s="70" t="s">
        <v>90</v>
      </c>
      <c r="K111" s="70" t="s">
        <v>72</v>
      </c>
      <c r="L111" s="70" t="s">
        <v>89</v>
      </c>
      <c r="M111" s="70" t="s">
        <v>72</v>
      </c>
      <c r="N111" s="70" t="s">
        <v>89</v>
      </c>
      <c r="O111" s="70" t="s">
        <v>91</v>
      </c>
      <c r="P111">
        <v>92</v>
      </c>
    </row>
    <row r="112" spans="1:16" ht="15.75" thickTop="1" thickBot="1">
      <c r="A112" s="88" t="s">
        <v>180</v>
      </c>
      <c r="B112" s="90">
        <v>583</v>
      </c>
      <c r="C112" s="90">
        <v>2</v>
      </c>
      <c r="D112" s="91">
        <v>0</v>
      </c>
      <c r="E112" s="90">
        <v>583</v>
      </c>
      <c r="F112" s="89">
        <v>2578</v>
      </c>
      <c r="G112" s="92">
        <v>90.39</v>
      </c>
      <c r="H112" s="90">
        <v>656.1</v>
      </c>
      <c r="I112" s="94">
        <v>1.1254</v>
      </c>
      <c r="J112" s="90">
        <v>0.8</v>
      </c>
      <c r="K112" s="90">
        <v>90</v>
      </c>
      <c r="L112" s="90">
        <v>2.27</v>
      </c>
      <c r="M112" s="90">
        <v>493</v>
      </c>
      <c r="N112" s="90">
        <v>0.92</v>
      </c>
      <c r="O112" s="95">
        <v>243223</v>
      </c>
      <c r="P112" s="79">
        <f>+B112/$P$111</f>
        <v>6.3369565217391308</v>
      </c>
    </row>
    <row r="113" spans="1:16" ht="15" thickBot="1">
      <c r="A113" s="80" t="s">
        <v>181</v>
      </c>
      <c r="B113" s="82">
        <v>604</v>
      </c>
      <c r="C113" s="82">
        <v>10</v>
      </c>
      <c r="D113" s="83">
        <v>0</v>
      </c>
      <c r="E113" s="82">
        <v>604</v>
      </c>
      <c r="F113" s="81">
        <v>2475</v>
      </c>
      <c r="G113" s="84">
        <v>89.67</v>
      </c>
      <c r="H113" s="82">
        <v>680.82</v>
      </c>
      <c r="I113" s="96">
        <v>1.1272</v>
      </c>
      <c r="J113" s="82">
        <v>0.8</v>
      </c>
      <c r="K113" s="82">
        <v>92</v>
      </c>
      <c r="L113" s="82">
        <v>2.44</v>
      </c>
      <c r="M113" s="82">
        <v>512</v>
      </c>
      <c r="N113" s="82">
        <v>0.89</v>
      </c>
      <c r="O113" s="87">
        <v>243250</v>
      </c>
      <c r="P113" s="79">
        <f t="shared" ref="P113:P120" si="6">+B113/$P$111</f>
        <v>6.5652173913043477</v>
      </c>
    </row>
    <row r="114" spans="1:16" ht="15" thickBot="1">
      <c r="A114" s="88" t="s">
        <v>182</v>
      </c>
      <c r="B114" s="90">
        <v>590</v>
      </c>
      <c r="C114" s="90">
        <v>10</v>
      </c>
      <c r="D114" s="91">
        <v>0</v>
      </c>
      <c r="E114" s="90">
        <v>590</v>
      </c>
      <c r="F114" s="89">
        <v>2334</v>
      </c>
      <c r="G114" s="92">
        <v>81.84</v>
      </c>
      <c r="H114" s="90">
        <v>627.84</v>
      </c>
      <c r="I114" s="94">
        <v>1.0641</v>
      </c>
      <c r="J114" s="90">
        <v>0.8</v>
      </c>
      <c r="K114" s="90">
        <v>92</v>
      </c>
      <c r="L114" s="90">
        <v>2.4300000000000002</v>
      </c>
      <c r="M114" s="90">
        <v>498</v>
      </c>
      <c r="N114" s="90">
        <v>0.81</v>
      </c>
      <c r="O114" s="95">
        <v>243283</v>
      </c>
      <c r="P114" s="79">
        <f t="shared" si="6"/>
        <v>6.4130434782608692</v>
      </c>
    </row>
    <row r="115" spans="1:16" ht="15" thickBot="1">
      <c r="A115" s="80" t="s">
        <v>183</v>
      </c>
      <c r="B115" s="82">
        <v>568</v>
      </c>
      <c r="C115" s="82">
        <v>1</v>
      </c>
      <c r="D115" s="83">
        <v>0</v>
      </c>
      <c r="E115" s="82">
        <v>568</v>
      </c>
      <c r="F115" s="81">
        <v>2203</v>
      </c>
      <c r="G115" s="84">
        <v>77.239999999999995</v>
      </c>
      <c r="H115" s="82">
        <v>588.19000000000005</v>
      </c>
      <c r="I115" s="96">
        <v>1.0355000000000001</v>
      </c>
      <c r="J115" s="82">
        <v>0.8</v>
      </c>
      <c r="K115" s="82">
        <v>69</v>
      </c>
      <c r="L115" s="82">
        <v>2.44</v>
      </c>
      <c r="M115" s="82">
        <v>499</v>
      </c>
      <c r="N115" s="82">
        <v>0.84</v>
      </c>
      <c r="O115" s="87">
        <v>243311</v>
      </c>
      <c r="P115" s="79">
        <f t="shared" si="6"/>
        <v>6.1739130434782608</v>
      </c>
    </row>
    <row r="116" spans="1:16" ht="15" thickBot="1">
      <c r="A116" s="88" t="s">
        <v>184</v>
      </c>
      <c r="B116" s="90">
        <v>542</v>
      </c>
      <c r="C116" s="90">
        <v>0</v>
      </c>
      <c r="D116" s="91">
        <v>0</v>
      </c>
      <c r="E116" s="90">
        <v>542</v>
      </c>
      <c r="F116" s="89">
        <v>1953</v>
      </c>
      <c r="G116" s="92">
        <v>75.819999999999993</v>
      </c>
      <c r="H116" s="90">
        <v>534.46</v>
      </c>
      <c r="I116" s="94">
        <v>0.98609999999999998</v>
      </c>
      <c r="J116" s="90">
        <v>0.8</v>
      </c>
      <c r="K116" s="90">
        <v>70</v>
      </c>
      <c r="L116" s="90">
        <v>2.5299999999999998</v>
      </c>
      <c r="M116" s="90">
        <v>472</v>
      </c>
      <c r="N116" s="90">
        <v>0.76</v>
      </c>
      <c r="O116" s="95">
        <v>243343</v>
      </c>
      <c r="P116" s="79">
        <f t="shared" si="6"/>
        <v>5.8913043478260869</v>
      </c>
    </row>
    <row r="117" spans="1:16" ht="15" thickBot="1">
      <c r="A117" s="80" t="s">
        <v>185</v>
      </c>
      <c r="B117" s="82">
        <v>641</v>
      </c>
      <c r="C117" s="82">
        <v>0</v>
      </c>
      <c r="D117" s="83">
        <v>0</v>
      </c>
      <c r="E117" s="82">
        <v>641</v>
      </c>
      <c r="F117" s="81">
        <v>2325</v>
      </c>
      <c r="G117" s="84">
        <v>81.52</v>
      </c>
      <c r="H117" s="82">
        <v>690.96</v>
      </c>
      <c r="I117" s="96">
        <v>1.0779000000000001</v>
      </c>
      <c r="J117" s="82">
        <v>0.8</v>
      </c>
      <c r="K117" s="82">
        <v>93</v>
      </c>
      <c r="L117" s="82">
        <v>2.38</v>
      </c>
      <c r="M117" s="82">
        <v>548</v>
      </c>
      <c r="N117" s="82">
        <v>0.86</v>
      </c>
      <c r="O117" s="87">
        <v>243374</v>
      </c>
      <c r="P117" s="79">
        <f t="shared" si="6"/>
        <v>6.9673913043478262</v>
      </c>
    </row>
    <row r="118" spans="1:16" ht="15" thickBot="1">
      <c r="A118" s="88" t="s">
        <v>186</v>
      </c>
      <c r="B118" s="90">
        <v>556</v>
      </c>
      <c r="C118" s="90">
        <v>3</v>
      </c>
      <c r="D118" s="91">
        <v>0</v>
      </c>
      <c r="E118" s="90">
        <v>556</v>
      </c>
      <c r="F118" s="89">
        <v>1988</v>
      </c>
      <c r="G118" s="92">
        <v>72.03</v>
      </c>
      <c r="H118" s="90">
        <v>622.82000000000005</v>
      </c>
      <c r="I118" s="94">
        <v>1.1202000000000001</v>
      </c>
      <c r="J118" s="90">
        <v>0.8</v>
      </c>
      <c r="K118" s="90">
        <v>99</v>
      </c>
      <c r="L118" s="90">
        <v>2.37</v>
      </c>
      <c r="M118" s="90">
        <v>457</v>
      </c>
      <c r="N118" s="90">
        <v>0.85</v>
      </c>
      <c r="O118" s="95">
        <v>243401</v>
      </c>
      <c r="P118" s="79">
        <f t="shared" si="6"/>
        <v>6.0434782608695654</v>
      </c>
    </row>
    <row r="119" spans="1:16" ht="15" thickBot="1">
      <c r="A119" s="80" t="s">
        <v>187</v>
      </c>
      <c r="B119" s="82">
        <v>622</v>
      </c>
      <c r="C119" s="82">
        <v>19</v>
      </c>
      <c r="D119" s="83">
        <v>0</v>
      </c>
      <c r="E119" s="82">
        <v>622</v>
      </c>
      <c r="F119" s="81">
        <v>2284</v>
      </c>
      <c r="G119" s="84">
        <v>80.08</v>
      </c>
      <c r="H119" s="82">
        <v>630.09</v>
      </c>
      <c r="I119" s="96">
        <v>1.0129999999999999</v>
      </c>
      <c r="J119" s="82">
        <v>0.8</v>
      </c>
      <c r="K119" s="82">
        <v>89</v>
      </c>
      <c r="L119" s="82">
        <v>2.09</v>
      </c>
      <c r="M119" s="82">
        <v>533</v>
      </c>
      <c r="N119" s="82">
        <v>0.83</v>
      </c>
      <c r="O119" s="87">
        <v>243431</v>
      </c>
      <c r="P119" s="79">
        <f t="shared" si="6"/>
        <v>6.7608695652173916</v>
      </c>
    </row>
    <row r="120" spans="1:16" ht="15.75" thickBot="1">
      <c r="A120" s="119" t="s">
        <v>87</v>
      </c>
      <c r="B120" s="120">
        <v>4706</v>
      </c>
      <c r="C120" s="121">
        <v>45</v>
      </c>
      <c r="D120" s="121">
        <v>0</v>
      </c>
      <c r="E120" s="120">
        <v>4706</v>
      </c>
      <c r="F120" s="120">
        <v>18140</v>
      </c>
      <c r="G120" s="121">
        <v>81.14</v>
      </c>
      <c r="H120" s="122">
        <v>5031.28</v>
      </c>
      <c r="I120" s="121">
        <v>1.0690999999999999</v>
      </c>
      <c r="J120" s="119">
        <v>0.8</v>
      </c>
      <c r="K120" s="121">
        <v>694</v>
      </c>
      <c r="L120" s="121">
        <v>2.36</v>
      </c>
      <c r="M120" s="120">
        <v>4012</v>
      </c>
      <c r="N120" s="121">
        <v>0.85</v>
      </c>
      <c r="O120" s="105"/>
      <c r="P120" s="79">
        <f t="shared" si="6"/>
        <v>51.152173913043477</v>
      </c>
    </row>
    <row r="121" spans="1:16" ht="15" thickBot="1">
      <c r="A121" s="80"/>
      <c r="B121" s="82"/>
      <c r="C121" s="82"/>
      <c r="D121" s="83"/>
      <c r="E121" s="82"/>
      <c r="F121" s="81"/>
      <c r="G121" s="84"/>
      <c r="H121" s="82"/>
      <c r="I121" s="96"/>
      <c r="J121" s="82"/>
      <c r="K121" s="82"/>
      <c r="L121" s="82"/>
      <c r="M121" s="82"/>
      <c r="N121" s="82"/>
      <c r="O121" s="87"/>
      <c r="P121" s="79"/>
    </row>
    <row r="122" spans="1:16" ht="15" thickBot="1">
      <c r="A122" s="88"/>
      <c r="B122" s="90"/>
      <c r="C122" s="90"/>
      <c r="D122" s="91"/>
      <c r="E122" s="90"/>
      <c r="F122" s="89"/>
      <c r="G122" s="92"/>
      <c r="H122" s="90"/>
      <c r="I122" s="94"/>
      <c r="J122" s="90"/>
      <c r="K122" s="90"/>
      <c r="L122" s="90"/>
      <c r="M122" s="90"/>
      <c r="N122" s="90"/>
      <c r="O122" s="95"/>
      <c r="P122" s="79"/>
    </row>
    <row r="123" spans="1:16" ht="15" thickBot="1">
      <c r="A123" s="80"/>
      <c r="B123" s="82"/>
      <c r="C123" s="82"/>
      <c r="D123" s="83"/>
      <c r="E123" s="82"/>
      <c r="F123" s="81"/>
      <c r="G123" s="84"/>
      <c r="H123" s="82"/>
      <c r="I123" s="96"/>
      <c r="J123" s="82"/>
      <c r="K123" s="82"/>
      <c r="L123" s="82"/>
      <c r="M123" s="82"/>
      <c r="N123" s="82"/>
      <c r="O123" s="87"/>
      <c r="P123" s="79"/>
    </row>
    <row r="124" spans="1:16" ht="15.75" thickBot="1">
      <c r="A124" s="99"/>
      <c r="B124" s="100"/>
      <c r="C124" s="100"/>
      <c r="D124" s="101"/>
      <c r="E124" s="100"/>
      <c r="F124" s="100"/>
      <c r="G124" s="101"/>
      <c r="H124" s="102"/>
      <c r="I124" s="101"/>
      <c r="J124" s="99"/>
      <c r="K124" s="101"/>
      <c r="L124" s="101"/>
      <c r="M124" s="100"/>
      <c r="N124" s="101"/>
      <c r="O124" s="105"/>
      <c r="P124" s="79"/>
    </row>
    <row r="125" spans="1:16" s="116" customFormat="1" ht="15">
      <c r="A125" s="123"/>
      <c r="B125" s="124"/>
      <c r="C125" s="125"/>
      <c r="D125" s="124"/>
      <c r="E125" s="125"/>
      <c r="F125" s="125"/>
      <c r="G125" s="125"/>
      <c r="H125" s="123"/>
      <c r="I125" s="125"/>
      <c r="J125" s="125"/>
      <c r="K125" s="125"/>
      <c r="L125" s="125"/>
      <c r="M125" s="115"/>
      <c r="N125" s="115"/>
      <c r="O125" s="115"/>
    </row>
    <row r="126" spans="1:16" s="116" customFormat="1" ht="18">
      <c r="A126" s="104" t="s">
        <v>116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6" s="116" customFormat="1" ht="33" customHeight="1" thickBot="1">
      <c r="A127" s="106" t="s">
        <v>210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6" s="116" customFormat="1" ht="15.75" thickBot="1">
      <c r="A128" s="70" t="s">
        <v>117</v>
      </c>
      <c r="B128" s="70" t="s">
        <v>72</v>
      </c>
      <c r="C128" s="107" t="s">
        <v>73</v>
      </c>
      <c r="D128" s="107" t="s">
        <v>74</v>
      </c>
      <c r="E128" s="70" t="s">
        <v>72</v>
      </c>
      <c r="F128" s="70" t="s">
        <v>75</v>
      </c>
      <c r="G128" s="70" t="s">
        <v>76</v>
      </c>
      <c r="H128" s="107" t="s">
        <v>77</v>
      </c>
      <c r="I128" s="107"/>
      <c r="J128" s="107"/>
      <c r="K128" s="163" t="s">
        <v>78</v>
      </c>
      <c r="L128" s="164"/>
      <c r="M128" s="163" t="s">
        <v>79</v>
      </c>
      <c r="N128" s="164"/>
      <c r="O128" s="107" t="s">
        <v>80</v>
      </c>
      <c r="P128" s="66" t="s">
        <v>81</v>
      </c>
    </row>
    <row r="129" spans="1:16" ht="16.5" thickTop="1" thickBot="1">
      <c r="A129" s="70" t="s">
        <v>82</v>
      </c>
      <c r="B129" s="70" t="s">
        <v>83</v>
      </c>
      <c r="C129" s="70" t="s">
        <v>84</v>
      </c>
      <c r="D129" s="70" t="s">
        <v>85</v>
      </c>
      <c r="E129" s="70" t="s">
        <v>86</v>
      </c>
      <c r="F129" s="70" t="s">
        <v>87</v>
      </c>
      <c r="G129" s="70" t="s">
        <v>40</v>
      </c>
      <c r="H129" s="70" t="s">
        <v>88</v>
      </c>
      <c r="I129" s="70" t="s">
        <v>89</v>
      </c>
      <c r="J129" s="70" t="s">
        <v>90</v>
      </c>
      <c r="K129" s="70" t="s">
        <v>72</v>
      </c>
      <c r="L129" s="70" t="s">
        <v>89</v>
      </c>
      <c r="M129" s="70" t="s">
        <v>72</v>
      </c>
      <c r="N129" s="70" t="s">
        <v>89</v>
      </c>
      <c r="O129" s="70" t="s">
        <v>91</v>
      </c>
      <c r="P129">
        <v>37</v>
      </c>
    </row>
    <row r="130" spans="1:16" ht="15.75" thickTop="1" thickBot="1">
      <c r="A130" s="88" t="s">
        <v>180</v>
      </c>
      <c r="B130" s="90">
        <v>167</v>
      </c>
      <c r="C130" s="90">
        <v>1</v>
      </c>
      <c r="D130" s="91">
        <v>0</v>
      </c>
      <c r="E130" s="90">
        <v>167</v>
      </c>
      <c r="F130" s="90">
        <v>598</v>
      </c>
      <c r="G130" s="92">
        <v>52.14</v>
      </c>
      <c r="H130" s="90">
        <v>140.31</v>
      </c>
      <c r="I130" s="94">
        <v>0.84019999999999995</v>
      </c>
      <c r="J130" s="90">
        <v>0.6</v>
      </c>
      <c r="K130" s="90">
        <v>2</v>
      </c>
      <c r="L130" s="90">
        <v>4.21</v>
      </c>
      <c r="M130" s="90">
        <v>165</v>
      </c>
      <c r="N130" s="90">
        <v>0.8</v>
      </c>
      <c r="O130" s="95">
        <v>243194</v>
      </c>
      <c r="P130" s="79">
        <f>+B130/$P$129</f>
        <v>4.5135135135135132</v>
      </c>
    </row>
    <row r="131" spans="1:16" ht="15" thickBot="1">
      <c r="A131" s="80" t="s">
        <v>181</v>
      </c>
      <c r="B131" s="82">
        <v>178</v>
      </c>
      <c r="C131" s="82">
        <v>3</v>
      </c>
      <c r="D131" s="83">
        <v>0</v>
      </c>
      <c r="E131" s="82">
        <v>178</v>
      </c>
      <c r="F131" s="82">
        <v>511</v>
      </c>
      <c r="G131" s="84">
        <v>46.04</v>
      </c>
      <c r="H131" s="82">
        <v>126.18</v>
      </c>
      <c r="I131" s="96">
        <v>0.70889999999999997</v>
      </c>
      <c r="J131" s="82">
        <v>0.6</v>
      </c>
      <c r="K131" s="82">
        <v>2</v>
      </c>
      <c r="L131" s="82">
        <v>1.98</v>
      </c>
      <c r="M131" s="82">
        <v>176</v>
      </c>
      <c r="N131" s="82">
        <v>0.69</v>
      </c>
      <c r="O131" s="87">
        <v>243224</v>
      </c>
      <c r="P131" s="79">
        <f t="shared" ref="P131:P138" si="7">+B131/$P$129</f>
        <v>4.8108108108108105</v>
      </c>
    </row>
    <row r="132" spans="1:16" ht="15" thickBot="1">
      <c r="A132" s="88" t="s">
        <v>182</v>
      </c>
      <c r="B132" s="90">
        <v>157</v>
      </c>
      <c r="C132" s="90">
        <v>0</v>
      </c>
      <c r="D132" s="109">
        <v>3</v>
      </c>
      <c r="E132" s="90">
        <v>154</v>
      </c>
      <c r="F132" s="90">
        <v>523</v>
      </c>
      <c r="G132" s="92">
        <v>45.6</v>
      </c>
      <c r="H132" s="90">
        <v>110.9</v>
      </c>
      <c r="I132" s="94">
        <v>0.72009999999999996</v>
      </c>
      <c r="J132" s="90">
        <v>0.6</v>
      </c>
      <c r="K132" s="90">
        <v>3</v>
      </c>
      <c r="L132" s="90">
        <v>1.98</v>
      </c>
      <c r="M132" s="90">
        <v>151</v>
      </c>
      <c r="N132" s="90">
        <v>0.69</v>
      </c>
      <c r="O132" s="95">
        <v>243301</v>
      </c>
      <c r="P132" s="79">
        <f t="shared" si="7"/>
        <v>4.243243243243243</v>
      </c>
    </row>
    <row r="133" spans="1:16" ht="15" thickBot="1">
      <c r="A133" s="80" t="s">
        <v>183</v>
      </c>
      <c r="B133" s="82">
        <v>185</v>
      </c>
      <c r="C133" s="82">
        <v>0</v>
      </c>
      <c r="D133" s="108">
        <v>1</v>
      </c>
      <c r="E133" s="82">
        <v>184</v>
      </c>
      <c r="F133" s="82">
        <v>644</v>
      </c>
      <c r="G133" s="84">
        <v>56.15</v>
      </c>
      <c r="H133" s="82">
        <v>124.54</v>
      </c>
      <c r="I133" s="96">
        <v>0.67679999999999996</v>
      </c>
      <c r="J133" s="82">
        <v>0.6</v>
      </c>
      <c r="K133" s="82">
        <v>0</v>
      </c>
      <c r="L133" s="82">
        <v>0</v>
      </c>
      <c r="M133" s="82">
        <v>184</v>
      </c>
      <c r="N133" s="82">
        <v>0.68</v>
      </c>
      <c r="O133" s="87">
        <v>243301</v>
      </c>
      <c r="P133" s="79">
        <f t="shared" si="7"/>
        <v>5</v>
      </c>
    </row>
    <row r="134" spans="1:16" ht="15" thickBot="1">
      <c r="A134" s="88" t="s">
        <v>184</v>
      </c>
      <c r="B134" s="90">
        <v>167</v>
      </c>
      <c r="C134" s="90">
        <v>0</v>
      </c>
      <c r="D134" s="109">
        <v>1</v>
      </c>
      <c r="E134" s="90">
        <v>166</v>
      </c>
      <c r="F134" s="90">
        <v>575</v>
      </c>
      <c r="G134" s="92">
        <v>55.5</v>
      </c>
      <c r="H134" s="90">
        <v>113.78</v>
      </c>
      <c r="I134" s="94">
        <v>0.68540000000000001</v>
      </c>
      <c r="J134" s="90">
        <v>0.6</v>
      </c>
      <c r="K134" s="90">
        <v>0</v>
      </c>
      <c r="L134" s="90">
        <v>0</v>
      </c>
      <c r="M134" s="90">
        <v>166</v>
      </c>
      <c r="N134" s="90">
        <v>0.69</v>
      </c>
      <c r="O134" s="95">
        <v>243334</v>
      </c>
      <c r="P134" s="79">
        <f t="shared" si="7"/>
        <v>4.5135135135135132</v>
      </c>
    </row>
    <row r="135" spans="1:16" ht="15" thickBot="1">
      <c r="A135" s="80" t="s">
        <v>185</v>
      </c>
      <c r="B135" s="82">
        <v>149</v>
      </c>
      <c r="C135" s="82">
        <v>0</v>
      </c>
      <c r="D135" s="108">
        <v>21</v>
      </c>
      <c r="E135" s="82">
        <v>128</v>
      </c>
      <c r="F135" s="82">
        <v>452</v>
      </c>
      <c r="G135" s="84">
        <v>39.409999999999997</v>
      </c>
      <c r="H135" s="82">
        <v>72.61</v>
      </c>
      <c r="I135" s="86">
        <v>0.56730000000000003</v>
      </c>
      <c r="J135" s="82">
        <v>0.6</v>
      </c>
      <c r="K135" s="82">
        <v>0</v>
      </c>
      <c r="L135" s="82">
        <v>0</v>
      </c>
      <c r="M135" s="82">
        <v>128</v>
      </c>
      <c r="N135" s="82">
        <v>0.56999999999999995</v>
      </c>
      <c r="O135" s="87">
        <v>243427</v>
      </c>
      <c r="P135" s="79">
        <f t="shared" si="7"/>
        <v>4.0270270270270272</v>
      </c>
    </row>
    <row r="136" spans="1:16" ht="15" thickBot="1">
      <c r="A136" s="88" t="s">
        <v>186</v>
      </c>
      <c r="B136" s="90">
        <v>163</v>
      </c>
      <c r="C136" s="90">
        <v>0</v>
      </c>
      <c r="D136" s="109">
        <v>40</v>
      </c>
      <c r="E136" s="90">
        <v>123</v>
      </c>
      <c r="F136" s="90">
        <v>584</v>
      </c>
      <c r="G136" s="92">
        <v>52.61</v>
      </c>
      <c r="H136" s="90">
        <v>77.790000000000006</v>
      </c>
      <c r="I136" s="94">
        <v>0.63239999999999996</v>
      </c>
      <c r="J136" s="90">
        <v>0.6</v>
      </c>
      <c r="K136" s="90">
        <v>1</v>
      </c>
      <c r="L136" s="90">
        <v>1.98</v>
      </c>
      <c r="M136" s="90">
        <v>122</v>
      </c>
      <c r="N136" s="90">
        <v>0.62</v>
      </c>
      <c r="O136" s="95">
        <v>243427</v>
      </c>
      <c r="P136" s="79">
        <f t="shared" si="7"/>
        <v>4.4054054054054053</v>
      </c>
    </row>
    <row r="137" spans="1:16" ht="15" thickBot="1">
      <c r="A137" s="80" t="s">
        <v>187</v>
      </c>
      <c r="B137" s="82">
        <v>165</v>
      </c>
      <c r="C137" s="82">
        <v>0</v>
      </c>
      <c r="D137" s="108">
        <v>67</v>
      </c>
      <c r="E137" s="82">
        <v>98</v>
      </c>
      <c r="F137" s="82">
        <v>450</v>
      </c>
      <c r="G137" s="84">
        <v>39.229999999999997</v>
      </c>
      <c r="H137" s="82">
        <v>64.55</v>
      </c>
      <c r="I137" s="96">
        <v>0.65869999999999995</v>
      </c>
      <c r="J137" s="82">
        <v>0.6</v>
      </c>
      <c r="K137" s="82">
        <v>1</v>
      </c>
      <c r="L137" s="82">
        <v>6.41</v>
      </c>
      <c r="M137" s="82">
        <v>97</v>
      </c>
      <c r="N137" s="82">
        <v>0.6</v>
      </c>
      <c r="O137" s="87">
        <v>243427</v>
      </c>
      <c r="P137" s="79">
        <f t="shared" si="7"/>
        <v>4.4594594594594597</v>
      </c>
    </row>
    <row r="138" spans="1:16" ht="15.75" thickBot="1">
      <c r="A138" s="119" t="s">
        <v>87</v>
      </c>
      <c r="B138" s="120">
        <v>1331</v>
      </c>
      <c r="C138" s="121">
        <v>4</v>
      </c>
      <c r="D138" s="121">
        <v>133</v>
      </c>
      <c r="E138" s="120">
        <v>1198</v>
      </c>
      <c r="F138" s="120">
        <v>4337</v>
      </c>
      <c r="G138" s="121">
        <v>48.24</v>
      </c>
      <c r="H138" s="121">
        <v>830.66</v>
      </c>
      <c r="I138" s="121">
        <v>0.69340000000000002</v>
      </c>
      <c r="J138" s="119">
        <v>0.6</v>
      </c>
      <c r="K138" s="121">
        <v>9</v>
      </c>
      <c r="L138" s="121">
        <v>2.97</v>
      </c>
      <c r="M138" s="120">
        <v>1189</v>
      </c>
      <c r="N138" s="121">
        <v>0.68</v>
      </c>
      <c r="O138" s="105"/>
      <c r="P138" s="79">
        <f t="shared" si="7"/>
        <v>35.972972972972975</v>
      </c>
    </row>
    <row r="139" spans="1:16" ht="15" thickBot="1">
      <c r="A139" s="80"/>
      <c r="B139" s="82"/>
      <c r="C139" s="82"/>
      <c r="D139" s="83"/>
      <c r="E139" s="82"/>
      <c r="F139" s="82"/>
      <c r="G139" s="84"/>
      <c r="H139" s="82"/>
      <c r="I139" s="96"/>
      <c r="J139" s="82"/>
      <c r="K139" s="82"/>
      <c r="L139" s="82"/>
      <c r="M139" s="82"/>
      <c r="N139" s="82"/>
      <c r="O139" s="87"/>
      <c r="P139" s="79"/>
    </row>
    <row r="140" spans="1:16" ht="15" thickBot="1">
      <c r="A140" s="88"/>
      <c r="B140" s="90"/>
      <c r="C140" s="90"/>
      <c r="D140" s="91"/>
      <c r="E140" s="90"/>
      <c r="F140" s="90"/>
      <c r="G140" s="92"/>
      <c r="H140" s="90"/>
      <c r="I140" s="94"/>
      <c r="J140" s="90"/>
      <c r="K140" s="90"/>
      <c r="L140" s="90"/>
      <c r="M140" s="90"/>
      <c r="N140" s="90"/>
      <c r="O140" s="95"/>
      <c r="P140" s="79"/>
    </row>
    <row r="141" spans="1:16" ht="15" thickBot="1">
      <c r="A141" s="80"/>
      <c r="B141" s="82"/>
      <c r="C141" s="82"/>
      <c r="D141" s="83"/>
      <c r="E141" s="82"/>
      <c r="F141" s="82"/>
      <c r="G141" s="84"/>
      <c r="H141" s="82"/>
      <c r="I141" s="96"/>
      <c r="J141" s="82"/>
      <c r="K141" s="82"/>
      <c r="L141" s="82"/>
      <c r="M141" s="82"/>
      <c r="N141" s="82"/>
      <c r="O141" s="87"/>
      <c r="P141" s="79"/>
    </row>
    <row r="142" spans="1:16" ht="15.75" thickBot="1">
      <c r="A142" s="119"/>
      <c r="B142" s="120"/>
      <c r="C142" s="120"/>
      <c r="D142" s="121"/>
      <c r="E142" s="120"/>
      <c r="F142" s="120"/>
      <c r="G142" s="121"/>
      <c r="H142" s="122"/>
      <c r="I142" s="121"/>
      <c r="J142" s="119"/>
      <c r="K142" s="121"/>
      <c r="L142" s="121"/>
      <c r="M142" s="120"/>
      <c r="N142" s="121"/>
      <c r="O142" s="105"/>
      <c r="P142" s="79"/>
    </row>
    <row r="145" spans="1:16" ht="18">
      <c r="A145" s="104" t="s">
        <v>118</v>
      </c>
    </row>
    <row r="146" spans="1:16" ht="32.25" customHeight="1" thickBot="1">
      <c r="A146" s="106" t="s">
        <v>119</v>
      </c>
    </row>
    <row r="147" spans="1:16" ht="15.75" thickBot="1">
      <c r="A147" s="70" t="s">
        <v>71</v>
      </c>
      <c r="B147" s="70" t="s">
        <v>72</v>
      </c>
      <c r="C147" s="107" t="s">
        <v>73</v>
      </c>
      <c r="D147" s="107" t="s">
        <v>74</v>
      </c>
      <c r="E147" s="70" t="s">
        <v>72</v>
      </c>
      <c r="F147" s="70" t="s">
        <v>75</v>
      </c>
      <c r="G147" s="70" t="s">
        <v>76</v>
      </c>
      <c r="H147" s="107" t="s">
        <v>77</v>
      </c>
      <c r="I147" s="107"/>
      <c r="J147" s="107"/>
      <c r="K147" s="163" t="s">
        <v>78</v>
      </c>
      <c r="L147" s="164"/>
      <c r="M147" s="163" t="s">
        <v>79</v>
      </c>
      <c r="N147" s="164"/>
      <c r="O147" s="107" t="s">
        <v>80</v>
      </c>
      <c r="P147" s="66" t="s">
        <v>81</v>
      </c>
    </row>
    <row r="148" spans="1:16" ht="16.5" thickTop="1" thickBot="1">
      <c r="A148" s="70" t="s">
        <v>82</v>
      </c>
      <c r="B148" s="70" t="s">
        <v>83</v>
      </c>
      <c r="C148" s="70" t="s">
        <v>84</v>
      </c>
      <c r="D148" s="70" t="s">
        <v>85</v>
      </c>
      <c r="E148" s="70" t="s">
        <v>86</v>
      </c>
      <c r="F148" s="70" t="s">
        <v>87</v>
      </c>
      <c r="G148" s="70" t="s">
        <v>40</v>
      </c>
      <c r="H148" s="70" t="s">
        <v>88</v>
      </c>
      <c r="I148" s="70" t="s">
        <v>89</v>
      </c>
      <c r="J148" s="70" t="s">
        <v>90</v>
      </c>
      <c r="K148" s="70" t="s">
        <v>72</v>
      </c>
      <c r="L148" s="70" t="s">
        <v>89</v>
      </c>
      <c r="M148" s="70" t="s">
        <v>72</v>
      </c>
      <c r="N148" s="70" t="s">
        <v>89</v>
      </c>
      <c r="O148" s="70" t="s">
        <v>91</v>
      </c>
      <c r="P148">
        <v>31</v>
      </c>
    </row>
    <row r="149" spans="1:16" s="116" customFormat="1" ht="15.75" thickTop="1" thickBot="1">
      <c r="A149" s="88" t="s">
        <v>180</v>
      </c>
      <c r="B149" s="90">
        <v>136</v>
      </c>
      <c r="C149" s="90">
        <v>0</v>
      </c>
      <c r="D149" s="91">
        <v>0</v>
      </c>
      <c r="E149" s="90">
        <v>136</v>
      </c>
      <c r="F149" s="90">
        <v>488</v>
      </c>
      <c r="G149" s="92">
        <v>50.78</v>
      </c>
      <c r="H149" s="90">
        <v>93.82</v>
      </c>
      <c r="I149" s="94">
        <v>0.68989999999999996</v>
      </c>
      <c r="J149" s="90">
        <v>0.6</v>
      </c>
      <c r="K149" s="90">
        <v>0</v>
      </c>
      <c r="L149" s="90">
        <v>0</v>
      </c>
      <c r="M149" s="90">
        <v>136</v>
      </c>
      <c r="N149" s="90">
        <v>0.69</v>
      </c>
      <c r="O149" s="95">
        <v>243242</v>
      </c>
      <c r="P149" s="79">
        <f>+B149/$P$148</f>
        <v>4.387096774193548</v>
      </c>
    </row>
    <row r="150" spans="1:16" s="116" customFormat="1" ht="15" thickBot="1">
      <c r="A150" s="80" t="s">
        <v>181</v>
      </c>
      <c r="B150" s="82">
        <v>145</v>
      </c>
      <c r="C150" s="82">
        <v>0</v>
      </c>
      <c r="D150" s="83">
        <v>0</v>
      </c>
      <c r="E150" s="82">
        <v>145</v>
      </c>
      <c r="F150" s="82">
        <v>531</v>
      </c>
      <c r="G150" s="84">
        <v>57.1</v>
      </c>
      <c r="H150" s="82">
        <v>99.12</v>
      </c>
      <c r="I150" s="96">
        <v>0.68359999999999999</v>
      </c>
      <c r="J150" s="82">
        <v>0.6</v>
      </c>
      <c r="K150" s="82">
        <v>0</v>
      </c>
      <c r="L150" s="82">
        <v>0</v>
      </c>
      <c r="M150" s="82">
        <v>145</v>
      </c>
      <c r="N150" s="82">
        <v>0.68</v>
      </c>
      <c r="O150" s="87">
        <v>243284</v>
      </c>
      <c r="P150" s="79">
        <f t="shared" ref="P150:P157" si="8">+B150/$P$148</f>
        <v>4.67741935483871</v>
      </c>
    </row>
    <row r="151" spans="1:16" s="116" customFormat="1" ht="15" thickBot="1">
      <c r="A151" s="88" t="s">
        <v>182</v>
      </c>
      <c r="B151" s="90">
        <v>152</v>
      </c>
      <c r="C151" s="90">
        <v>0</v>
      </c>
      <c r="D151" s="91">
        <v>0</v>
      </c>
      <c r="E151" s="90">
        <v>152</v>
      </c>
      <c r="F151" s="90">
        <v>673</v>
      </c>
      <c r="G151" s="92">
        <v>70.03</v>
      </c>
      <c r="H151" s="90">
        <v>110.98</v>
      </c>
      <c r="I151" s="94">
        <v>0.73019999999999996</v>
      </c>
      <c r="J151" s="90">
        <v>0.6</v>
      </c>
      <c r="K151" s="90">
        <v>0</v>
      </c>
      <c r="L151" s="90">
        <v>0</v>
      </c>
      <c r="M151" s="90">
        <v>152</v>
      </c>
      <c r="N151" s="90">
        <v>0.73</v>
      </c>
      <c r="O151" s="95">
        <v>243284</v>
      </c>
      <c r="P151" s="79">
        <f t="shared" si="8"/>
        <v>4.903225806451613</v>
      </c>
    </row>
    <row r="152" spans="1:16" s="116" customFormat="1" ht="15" thickBot="1">
      <c r="A152" s="80" t="s">
        <v>183</v>
      </c>
      <c r="B152" s="82">
        <v>135</v>
      </c>
      <c r="C152" s="82">
        <v>0</v>
      </c>
      <c r="D152" s="83">
        <v>0</v>
      </c>
      <c r="E152" s="82">
        <v>135</v>
      </c>
      <c r="F152" s="82">
        <v>501</v>
      </c>
      <c r="G152" s="84">
        <v>52.13</v>
      </c>
      <c r="H152" s="82">
        <v>93.67</v>
      </c>
      <c r="I152" s="96">
        <v>0.69379999999999997</v>
      </c>
      <c r="J152" s="82">
        <v>0.6</v>
      </c>
      <c r="K152" s="82">
        <v>0</v>
      </c>
      <c r="L152" s="82">
        <v>0</v>
      </c>
      <c r="M152" s="82">
        <v>135</v>
      </c>
      <c r="N152" s="82">
        <v>0.69</v>
      </c>
      <c r="O152" s="87">
        <v>243339</v>
      </c>
      <c r="P152" s="79">
        <f>+B152/$P$148</f>
        <v>4.354838709677419</v>
      </c>
    </row>
    <row r="153" spans="1:16" s="116" customFormat="1" ht="15" thickBot="1">
      <c r="A153" s="88" t="s">
        <v>184</v>
      </c>
      <c r="B153" s="90">
        <v>127</v>
      </c>
      <c r="C153" s="90">
        <v>0</v>
      </c>
      <c r="D153" s="91">
        <v>0</v>
      </c>
      <c r="E153" s="90">
        <v>127</v>
      </c>
      <c r="F153" s="90">
        <v>410</v>
      </c>
      <c r="G153" s="92">
        <v>47.24</v>
      </c>
      <c r="H153" s="90">
        <v>83.72</v>
      </c>
      <c r="I153" s="94">
        <v>0.65920000000000001</v>
      </c>
      <c r="J153" s="90">
        <v>0.6</v>
      </c>
      <c r="K153" s="90">
        <v>1</v>
      </c>
      <c r="L153" s="90">
        <v>2.17</v>
      </c>
      <c r="M153" s="90">
        <v>126</v>
      </c>
      <c r="N153" s="90">
        <v>0.65</v>
      </c>
      <c r="O153" s="95">
        <v>243364</v>
      </c>
      <c r="P153" s="79">
        <f t="shared" si="8"/>
        <v>4.096774193548387</v>
      </c>
    </row>
    <row r="154" spans="1:16" ht="15" thickBot="1">
      <c r="A154" s="80" t="s">
        <v>185</v>
      </c>
      <c r="B154" s="82">
        <v>140</v>
      </c>
      <c r="C154" s="82">
        <v>0</v>
      </c>
      <c r="D154" s="83">
        <v>0</v>
      </c>
      <c r="E154" s="82">
        <v>140</v>
      </c>
      <c r="F154" s="82">
        <v>578</v>
      </c>
      <c r="G154" s="84">
        <v>60.15</v>
      </c>
      <c r="H154" s="82">
        <v>103.07</v>
      </c>
      <c r="I154" s="96">
        <v>0.73619999999999997</v>
      </c>
      <c r="J154" s="82">
        <v>0.6</v>
      </c>
      <c r="K154" s="82">
        <v>1</v>
      </c>
      <c r="L154" s="82">
        <v>0.56000000000000005</v>
      </c>
      <c r="M154" s="82">
        <v>139</v>
      </c>
      <c r="N154" s="82">
        <v>0.74</v>
      </c>
      <c r="O154" s="87">
        <v>243367</v>
      </c>
      <c r="P154" s="79">
        <f t="shared" si="8"/>
        <v>4.5161290322580649</v>
      </c>
    </row>
    <row r="155" spans="1:16" ht="15" thickBot="1">
      <c r="A155" s="88" t="s">
        <v>186</v>
      </c>
      <c r="B155" s="90">
        <v>135</v>
      </c>
      <c r="C155" s="90">
        <v>0</v>
      </c>
      <c r="D155" s="91">
        <v>0</v>
      </c>
      <c r="E155" s="90">
        <v>135</v>
      </c>
      <c r="F155" s="90">
        <v>530</v>
      </c>
      <c r="G155" s="92">
        <v>56.99</v>
      </c>
      <c r="H155" s="90">
        <v>109.24</v>
      </c>
      <c r="I155" s="94">
        <v>0.80920000000000003</v>
      </c>
      <c r="J155" s="90">
        <v>0.6</v>
      </c>
      <c r="K155" s="90">
        <v>0</v>
      </c>
      <c r="L155" s="90">
        <v>0</v>
      </c>
      <c r="M155" s="90">
        <v>135</v>
      </c>
      <c r="N155" s="90">
        <v>0.81</v>
      </c>
      <c r="O155" s="95">
        <v>243403</v>
      </c>
      <c r="P155" s="79">
        <f t="shared" si="8"/>
        <v>4.354838709677419</v>
      </c>
    </row>
    <row r="156" spans="1:16" ht="15" thickBot="1">
      <c r="A156" s="80" t="s">
        <v>187</v>
      </c>
      <c r="B156" s="82">
        <v>128</v>
      </c>
      <c r="C156" s="82">
        <v>0</v>
      </c>
      <c r="D156" s="83">
        <v>0</v>
      </c>
      <c r="E156" s="82">
        <v>128</v>
      </c>
      <c r="F156" s="82">
        <v>527</v>
      </c>
      <c r="G156" s="84">
        <v>54.84</v>
      </c>
      <c r="H156" s="82">
        <v>115.16</v>
      </c>
      <c r="I156" s="96">
        <v>0.89970000000000006</v>
      </c>
      <c r="J156" s="82">
        <v>0.6</v>
      </c>
      <c r="K156" s="82">
        <v>0</v>
      </c>
      <c r="L156" s="82">
        <v>0</v>
      </c>
      <c r="M156" s="82">
        <v>128</v>
      </c>
      <c r="N156" s="82">
        <v>0.9</v>
      </c>
      <c r="O156" s="87">
        <v>243430</v>
      </c>
      <c r="P156" s="79">
        <f t="shared" si="8"/>
        <v>4.129032258064516</v>
      </c>
    </row>
    <row r="157" spans="1:16" ht="15.75" thickBot="1">
      <c r="A157" s="119" t="s">
        <v>87</v>
      </c>
      <c r="B157" s="120">
        <v>1098</v>
      </c>
      <c r="C157" s="121">
        <v>0</v>
      </c>
      <c r="D157" s="121">
        <v>0</v>
      </c>
      <c r="E157" s="120">
        <v>1098</v>
      </c>
      <c r="F157" s="120">
        <v>4238</v>
      </c>
      <c r="G157" s="121">
        <v>56.26</v>
      </c>
      <c r="H157" s="121">
        <v>808.79</v>
      </c>
      <c r="I157" s="121">
        <v>0.73660000000000003</v>
      </c>
      <c r="J157" s="119">
        <v>0.6</v>
      </c>
      <c r="K157" s="121">
        <v>2</v>
      </c>
      <c r="L157" s="121">
        <v>1.37</v>
      </c>
      <c r="M157" s="120">
        <v>1096</v>
      </c>
      <c r="N157" s="121">
        <v>0.74</v>
      </c>
      <c r="O157" s="105"/>
      <c r="P157" s="79">
        <f t="shared" si="8"/>
        <v>35.41935483870968</v>
      </c>
    </row>
    <row r="158" spans="1:16" ht="15" thickBot="1">
      <c r="A158" s="80"/>
      <c r="B158" s="82"/>
      <c r="C158" s="82"/>
      <c r="D158" s="83"/>
      <c r="E158" s="82"/>
      <c r="F158" s="81"/>
      <c r="G158" s="84"/>
      <c r="H158" s="82"/>
      <c r="I158" s="96"/>
      <c r="J158" s="82"/>
      <c r="K158" s="82"/>
      <c r="L158" s="82"/>
      <c r="M158" s="82"/>
      <c r="N158" s="82"/>
      <c r="O158" s="87"/>
      <c r="P158" s="79"/>
    </row>
    <row r="159" spans="1:16" ht="15" thickBot="1">
      <c r="A159" s="88"/>
      <c r="B159" s="90"/>
      <c r="C159" s="90"/>
      <c r="D159" s="91"/>
      <c r="E159" s="90"/>
      <c r="F159" s="90"/>
      <c r="G159" s="92"/>
      <c r="H159" s="90"/>
      <c r="I159" s="94"/>
      <c r="J159" s="90"/>
      <c r="K159" s="90"/>
      <c r="L159" s="90"/>
      <c r="M159" s="90"/>
      <c r="N159" s="90"/>
      <c r="O159" s="95"/>
      <c r="P159" s="79"/>
    </row>
    <row r="160" spans="1:16" ht="15" thickBot="1">
      <c r="A160" s="80"/>
      <c r="B160" s="82"/>
      <c r="C160" s="82"/>
      <c r="D160" s="108"/>
      <c r="E160" s="82"/>
      <c r="F160" s="82"/>
      <c r="G160" s="84"/>
      <c r="H160" s="82"/>
      <c r="I160" s="96"/>
      <c r="J160" s="82"/>
      <c r="K160" s="82"/>
      <c r="L160" s="82"/>
      <c r="M160" s="82"/>
      <c r="N160" s="82"/>
      <c r="O160" s="87"/>
      <c r="P160" s="79"/>
    </row>
    <row r="161" spans="1:16" ht="15.75" thickBot="1">
      <c r="A161" s="119"/>
      <c r="B161" s="120"/>
      <c r="C161" s="120"/>
      <c r="D161" s="121"/>
      <c r="E161" s="120"/>
      <c r="F161" s="120"/>
      <c r="G161" s="121"/>
      <c r="H161" s="122"/>
      <c r="I161" s="121"/>
      <c r="J161" s="119"/>
      <c r="K161" s="121"/>
      <c r="L161" s="121"/>
      <c r="M161" s="120"/>
      <c r="N161" s="121"/>
      <c r="O161" s="105"/>
      <c r="P161" s="79"/>
    </row>
    <row r="163" spans="1:16" ht="18">
      <c r="A163" s="104" t="s">
        <v>120</v>
      </c>
    </row>
    <row r="164" spans="1:16" ht="35.25" customHeight="1" thickBot="1">
      <c r="A164" s="106" t="s">
        <v>121</v>
      </c>
    </row>
    <row r="165" spans="1:16" ht="15.75" thickBot="1">
      <c r="A165" s="70" t="s">
        <v>71</v>
      </c>
      <c r="B165" s="70" t="s">
        <v>72</v>
      </c>
      <c r="C165" s="107" t="s">
        <v>73</v>
      </c>
      <c r="D165" s="107" t="s">
        <v>74</v>
      </c>
      <c r="E165" s="70" t="s">
        <v>72</v>
      </c>
      <c r="F165" s="70" t="s">
        <v>75</v>
      </c>
      <c r="G165" s="70" t="s">
        <v>76</v>
      </c>
      <c r="H165" s="107" t="s">
        <v>77</v>
      </c>
      <c r="I165" s="107"/>
      <c r="J165" s="107"/>
      <c r="K165" s="163" t="s">
        <v>78</v>
      </c>
      <c r="L165" s="164"/>
      <c r="M165" s="163" t="s">
        <v>79</v>
      </c>
      <c r="N165" s="164"/>
      <c r="O165" s="107" t="s">
        <v>80</v>
      </c>
      <c r="P165" s="66" t="s">
        <v>81</v>
      </c>
    </row>
    <row r="166" spans="1:16" ht="16.5" thickTop="1" thickBot="1">
      <c r="A166" s="70" t="s">
        <v>82</v>
      </c>
      <c r="B166" s="70" t="s">
        <v>83</v>
      </c>
      <c r="C166" s="70" t="s">
        <v>84</v>
      </c>
      <c r="D166" s="70" t="s">
        <v>85</v>
      </c>
      <c r="E166" s="70" t="s">
        <v>86</v>
      </c>
      <c r="F166" s="70" t="s">
        <v>87</v>
      </c>
      <c r="G166" s="70" t="s">
        <v>40</v>
      </c>
      <c r="H166" s="70" t="s">
        <v>88</v>
      </c>
      <c r="I166" s="70" t="s">
        <v>89</v>
      </c>
      <c r="J166" s="70" t="s">
        <v>90</v>
      </c>
      <c r="K166" s="70" t="s">
        <v>72</v>
      </c>
      <c r="L166" s="70" t="s">
        <v>89</v>
      </c>
      <c r="M166" s="70" t="s">
        <v>72</v>
      </c>
      <c r="N166" s="70" t="s">
        <v>89</v>
      </c>
      <c r="O166" s="70" t="s">
        <v>91</v>
      </c>
      <c r="P166">
        <v>46</v>
      </c>
    </row>
    <row r="167" spans="1:16" s="116" customFormat="1" ht="15.75" thickTop="1" thickBot="1">
      <c r="A167" s="88" t="s">
        <v>180</v>
      </c>
      <c r="B167" s="90">
        <v>215</v>
      </c>
      <c r="C167" s="90">
        <v>3</v>
      </c>
      <c r="D167" s="91">
        <v>0</v>
      </c>
      <c r="E167" s="90">
        <v>215</v>
      </c>
      <c r="F167" s="90">
        <v>967</v>
      </c>
      <c r="G167" s="92">
        <v>67.81</v>
      </c>
      <c r="H167" s="90">
        <v>162.01</v>
      </c>
      <c r="I167" s="94">
        <v>0.75349999999999995</v>
      </c>
      <c r="J167" s="90">
        <v>0.6</v>
      </c>
      <c r="K167" s="90">
        <v>0</v>
      </c>
      <c r="L167" s="90">
        <v>0</v>
      </c>
      <c r="M167" s="90">
        <v>215</v>
      </c>
      <c r="N167" s="90">
        <v>0.75</v>
      </c>
      <c r="O167" s="95">
        <v>243207</v>
      </c>
      <c r="P167" s="79">
        <f>+B167/$P$166</f>
        <v>4.6739130434782608</v>
      </c>
    </row>
    <row r="168" spans="1:16" s="116" customFormat="1" ht="15" thickBot="1">
      <c r="A168" s="80" t="s">
        <v>181</v>
      </c>
      <c r="B168" s="82">
        <v>188</v>
      </c>
      <c r="C168" s="82">
        <v>5</v>
      </c>
      <c r="D168" s="83">
        <v>0</v>
      </c>
      <c r="E168" s="82">
        <v>188</v>
      </c>
      <c r="F168" s="81">
        <v>1030</v>
      </c>
      <c r="G168" s="84">
        <v>74.64</v>
      </c>
      <c r="H168" s="82">
        <v>141.05000000000001</v>
      </c>
      <c r="I168" s="96">
        <v>0.75029999999999997</v>
      </c>
      <c r="J168" s="82">
        <v>0.6</v>
      </c>
      <c r="K168" s="82">
        <v>4</v>
      </c>
      <c r="L168" s="82">
        <v>1.21</v>
      </c>
      <c r="M168" s="82">
        <v>184</v>
      </c>
      <c r="N168" s="82">
        <v>0.74</v>
      </c>
      <c r="O168" s="87">
        <v>243251</v>
      </c>
      <c r="P168" s="79">
        <f t="shared" ref="P168:P175" si="9">+B168/$P$166</f>
        <v>4.0869565217391308</v>
      </c>
    </row>
    <row r="169" spans="1:16" s="116" customFormat="1" ht="15" thickBot="1">
      <c r="A169" s="88" t="s">
        <v>182</v>
      </c>
      <c r="B169" s="90">
        <v>194</v>
      </c>
      <c r="C169" s="90">
        <v>16</v>
      </c>
      <c r="D169" s="91">
        <v>0</v>
      </c>
      <c r="E169" s="90">
        <v>194</v>
      </c>
      <c r="F169" s="90">
        <v>975</v>
      </c>
      <c r="G169" s="92">
        <v>68.37</v>
      </c>
      <c r="H169" s="90">
        <v>153.79</v>
      </c>
      <c r="I169" s="94">
        <v>0.79269999999999996</v>
      </c>
      <c r="J169" s="90">
        <v>0.6</v>
      </c>
      <c r="K169" s="90">
        <v>2</v>
      </c>
      <c r="L169" s="90">
        <v>1.87</v>
      </c>
      <c r="M169" s="90">
        <v>192</v>
      </c>
      <c r="N169" s="90">
        <v>0.78</v>
      </c>
      <c r="O169" s="95">
        <v>243271</v>
      </c>
      <c r="P169" s="79">
        <f t="shared" si="9"/>
        <v>4.2173913043478262</v>
      </c>
    </row>
    <row r="170" spans="1:16" s="116" customFormat="1" ht="15" thickBot="1">
      <c r="A170" s="80" t="s">
        <v>183</v>
      </c>
      <c r="B170" s="82">
        <v>205</v>
      </c>
      <c r="C170" s="82">
        <v>5</v>
      </c>
      <c r="D170" s="83">
        <v>0</v>
      </c>
      <c r="E170" s="82">
        <v>205</v>
      </c>
      <c r="F170" s="82">
        <v>990</v>
      </c>
      <c r="G170" s="84">
        <v>69.42</v>
      </c>
      <c r="H170" s="82">
        <v>138.26</v>
      </c>
      <c r="I170" s="96">
        <v>0.6744</v>
      </c>
      <c r="J170" s="82">
        <v>0.6</v>
      </c>
      <c r="K170" s="82">
        <v>1</v>
      </c>
      <c r="L170" s="82">
        <v>0.98</v>
      </c>
      <c r="M170" s="82">
        <v>204</v>
      </c>
      <c r="N170" s="82">
        <v>0.67</v>
      </c>
      <c r="O170" s="87">
        <v>243300</v>
      </c>
      <c r="P170" s="79">
        <f t="shared" si="9"/>
        <v>4.4565217391304346</v>
      </c>
    </row>
    <row r="171" spans="1:16" s="116" customFormat="1" ht="15" thickBot="1">
      <c r="A171" s="88" t="s">
        <v>184</v>
      </c>
      <c r="B171" s="90">
        <v>177</v>
      </c>
      <c r="C171" s="90">
        <v>0</v>
      </c>
      <c r="D171" s="91">
        <v>0</v>
      </c>
      <c r="E171" s="90">
        <v>177</v>
      </c>
      <c r="F171" s="90">
        <v>804</v>
      </c>
      <c r="G171" s="92">
        <v>62.42</v>
      </c>
      <c r="H171" s="90">
        <v>116.67</v>
      </c>
      <c r="I171" s="94">
        <v>0.65910000000000002</v>
      </c>
      <c r="J171" s="90">
        <v>0.6</v>
      </c>
      <c r="K171" s="90">
        <v>0</v>
      </c>
      <c r="L171" s="90">
        <v>0</v>
      </c>
      <c r="M171" s="90">
        <v>177</v>
      </c>
      <c r="N171" s="90">
        <v>0.66</v>
      </c>
      <c r="O171" s="95">
        <v>243332</v>
      </c>
      <c r="P171" s="79">
        <f t="shared" si="9"/>
        <v>3.847826086956522</v>
      </c>
    </row>
    <row r="172" spans="1:16" s="116" customFormat="1" ht="15" thickBot="1">
      <c r="A172" s="80" t="s">
        <v>185</v>
      </c>
      <c r="B172" s="82">
        <v>223</v>
      </c>
      <c r="C172" s="82">
        <v>1</v>
      </c>
      <c r="D172" s="83">
        <v>0</v>
      </c>
      <c r="E172" s="82">
        <v>223</v>
      </c>
      <c r="F172" s="81">
        <v>1030</v>
      </c>
      <c r="G172" s="84">
        <v>72.23</v>
      </c>
      <c r="H172" s="82">
        <v>157.57</v>
      </c>
      <c r="I172" s="96">
        <v>0.70660000000000001</v>
      </c>
      <c r="J172" s="82">
        <v>0.6</v>
      </c>
      <c r="K172" s="82">
        <v>1</v>
      </c>
      <c r="L172" s="82">
        <v>1.49</v>
      </c>
      <c r="M172" s="82">
        <v>222</v>
      </c>
      <c r="N172" s="82">
        <v>0.7</v>
      </c>
      <c r="O172" s="87">
        <v>243374</v>
      </c>
      <c r="P172" s="79">
        <f t="shared" si="9"/>
        <v>4.8478260869565215</v>
      </c>
    </row>
    <row r="173" spans="1:16" s="116" customFormat="1" ht="15" thickBot="1">
      <c r="A173" s="88" t="s">
        <v>186</v>
      </c>
      <c r="B173" s="90">
        <v>144</v>
      </c>
      <c r="C173" s="90">
        <v>0</v>
      </c>
      <c r="D173" s="91">
        <v>0</v>
      </c>
      <c r="E173" s="90">
        <v>144</v>
      </c>
      <c r="F173" s="90">
        <v>845</v>
      </c>
      <c r="G173" s="92">
        <v>61.23</v>
      </c>
      <c r="H173" s="90">
        <v>118.42</v>
      </c>
      <c r="I173" s="94">
        <v>0.82240000000000002</v>
      </c>
      <c r="J173" s="90">
        <v>0.6</v>
      </c>
      <c r="K173" s="90">
        <v>0</v>
      </c>
      <c r="L173" s="90">
        <v>0</v>
      </c>
      <c r="M173" s="90">
        <v>144</v>
      </c>
      <c r="N173" s="90">
        <v>0.82</v>
      </c>
      <c r="O173" s="95">
        <v>243388</v>
      </c>
      <c r="P173" s="79">
        <f t="shared" si="9"/>
        <v>3.1304347826086958</v>
      </c>
    </row>
    <row r="174" spans="1:16" s="116" customFormat="1" ht="15" thickBot="1">
      <c r="A174" s="80" t="s">
        <v>187</v>
      </c>
      <c r="B174" s="82">
        <v>219</v>
      </c>
      <c r="C174" s="82">
        <v>11</v>
      </c>
      <c r="D174" s="83">
        <v>0</v>
      </c>
      <c r="E174" s="82">
        <v>219</v>
      </c>
      <c r="F174" s="81">
        <v>1077</v>
      </c>
      <c r="G174" s="84">
        <v>75.53</v>
      </c>
      <c r="H174" s="82">
        <v>169.03</v>
      </c>
      <c r="I174" s="96">
        <v>0.77180000000000004</v>
      </c>
      <c r="J174" s="82">
        <v>0.6</v>
      </c>
      <c r="K174" s="82">
        <v>3</v>
      </c>
      <c r="L174" s="82">
        <v>1.44</v>
      </c>
      <c r="M174" s="82">
        <v>216</v>
      </c>
      <c r="N174" s="82">
        <v>0.76</v>
      </c>
      <c r="O174" s="87">
        <v>243431</v>
      </c>
      <c r="P174" s="79">
        <f t="shared" si="9"/>
        <v>4.7608695652173916</v>
      </c>
    </row>
    <row r="175" spans="1:16" s="116" customFormat="1" ht="15.75" thickBot="1">
      <c r="A175" s="119" t="s">
        <v>87</v>
      </c>
      <c r="B175" s="120">
        <v>1565</v>
      </c>
      <c r="C175" s="121">
        <v>41</v>
      </c>
      <c r="D175" s="121">
        <v>0</v>
      </c>
      <c r="E175" s="120">
        <v>1565</v>
      </c>
      <c r="F175" s="120">
        <v>7718</v>
      </c>
      <c r="G175" s="121">
        <v>69.05</v>
      </c>
      <c r="H175" s="122">
        <v>1156.79</v>
      </c>
      <c r="I175" s="121">
        <v>0.73919999999999997</v>
      </c>
      <c r="J175" s="119">
        <v>0.6</v>
      </c>
      <c r="K175" s="121">
        <v>11</v>
      </c>
      <c r="L175" s="121">
        <v>1.4</v>
      </c>
      <c r="M175" s="120">
        <v>1554</v>
      </c>
      <c r="N175" s="121">
        <v>0.73</v>
      </c>
      <c r="O175" s="105"/>
      <c r="P175" s="79">
        <f t="shared" si="9"/>
        <v>34.021739130434781</v>
      </c>
    </row>
    <row r="176" spans="1:16" s="116" customFormat="1" ht="15" thickBot="1">
      <c r="A176" s="80"/>
      <c r="B176" s="82"/>
      <c r="C176" s="82"/>
      <c r="D176" s="83"/>
      <c r="E176" s="82"/>
      <c r="F176" s="82"/>
      <c r="G176" s="84"/>
      <c r="H176" s="82"/>
      <c r="I176" s="96"/>
      <c r="J176" s="82"/>
      <c r="K176" s="82"/>
      <c r="L176" s="82"/>
      <c r="M176" s="82"/>
      <c r="N176" s="82"/>
      <c r="O176" s="87"/>
      <c r="P176" s="79"/>
    </row>
    <row r="177" spans="1:16" s="116" customFormat="1" ht="15" thickBot="1">
      <c r="A177" s="88"/>
      <c r="B177" s="90"/>
      <c r="C177" s="90"/>
      <c r="D177" s="91"/>
      <c r="E177" s="90"/>
      <c r="F177" s="90"/>
      <c r="G177" s="92"/>
      <c r="H177" s="90"/>
      <c r="I177" s="94"/>
      <c r="J177" s="90"/>
      <c r="K177" s="90"/>
      <c r="L177" s="90"/>
      <c r="M177" s="90"/>
      <c r="N177" s="90"/>
      <c r="O177" s="95"/>
      <c r="P177" s="79"/>
    </row>
    <row r="178" spans="1:16" s="116" customFormat="1" ht="15" thickBot="1">
      <c r="A178" s="80"/>
      <c r="B178" s="82"/>
      <c r="C178" s="82"/>
      <c r="D178" s="83"/>
      <c r="E178" s="82"/>
      <c r="F178" s="82"/>
      <c r="G178" s="84"/>
      <c r="H178" s="82"/>
      <c r="I178" s="96"/>
      <c r="J178" s="82"/>
      <c r="K178" s="82"/>
      <c r="L178" s="82"/>
      <c r="M178" s="82"/>
      <c r="N178" s="82"/>
      <c r="O178" s="87"/>
      <c r="P178" s="79"/>
    </row>
    <row r="179" spans="1:16" s="116" customFormat="1" ht="15.75" thickBot="1">
      <c r="A179" s="119"/>
      <c r="B179" s="120"/>
      <c r="C179" s="120"/>
      <c r="D179" s="121"/>
      <c r="E179" s="120"/>
      <c r="F179" s="120"/>
      <c r="G179" s="121"/>
      <c r="H179" s="122"/>
      <c r="I179" s="121"/>
      <c r="J179" s="119"/>
      <c r="K179" s="121"/>
      <c r="L179" s="121"/>
      <c r="M179" s="120"/>
      <c r="N179" s="121"/>
      <c r="O179" s="105"/>
      <c r="P179" s="79"/>
    </row>
    <row r="181" spans="1:16" ht="18">
      <c r="A181" s="104" t="s">
        <v>122</v>
      </c>
    </row>
    <row r="182" spans="1:16" ht="45" customHeight="1" thickBot="1">
      <c r="A182" s="106" t="s">
        <v>211</v>
      </c>
    </row>
    <row r="183" spans="1:16" ht="15.75" thickBot="1">
      <c r="A183" s="70" t="s">
        <v>71</v>
      </c>
      <c r="B183" s="70" t="s">
        <v>72</v>
      </c>
      <c r="C183" s="107" t="s">
        <v>73</v>
      </c>
      <c r="D183" s="107" t="s">
        <v>74</v>
      </c>
      <c r="E183" s="70" t="s">
        <v>72</v>
      </c>
      <c r="F183" s="70" t="s">
        <v>75</v>
      </c>
      <c r="G183" s="70" t="s">
        <v>76</v>
      </c>
      <c r="H183" s="107" t="s">
        <v>77</v>
      </c>
      <c r="I183" s="107"/>
      <c r="J183" s="107"/>
      <c r="K183" s="163" t="s">
        <v>78</v>
      </c>
      <c r="L183" s="164"/>
      <c r="M183" s="163" t="s">
        <v>79</v>
      </c>
      <c r="N183" s="164"/>
      <c r="O183" s="107" t="s">
        <v>80</v>
      </c>
      <c r="P183" s="66" t="s">
        <v>81</v>
      </c>
    </row>
    <row r="184" spans="1:16" ht="16.5" thickTop="1" thickBot="1">
      <c r="A184" s="70" t="s">
        <v>82</v>
      </c>
      <c r="B184" s="70" t="s">
        <v>83</v>
      </c>
      <c r="C184" s="70" t="s">
        <v>84</v>
      </c>
      <c r="D184" s="70" t="s">
        <v>85</v>
      </c>
      <c r="E184" s="70" t="s">
        <v>86</v>
      </c>
      <c r="F184" s="70" t="s">
        <v>87</v>
      </c>
      <c r="G184" s="70" t="s">
        <v>40</v>
      </c>
      <c r="H184" s="70" t="s">
        <v>88</v>
      </c>
      <c r="I184" s="70" t="s">
        <v>89</v>
      </c>
      <c r="J184" s="70" t="s">
        <v>90</v>
      </c>
      <c r="K184" s="70" t="s">
        <v>72</v>
      </c>
      <c r="L184" s="70" t="s">
        <v>89</v>
      </c>
      <c r="M184" s="70" t="s">
        <v>72</v>
      </c>
      <c r="N184" s="70" t="s">
        <v>89</v>
      </c>
      <c r="O184" s="70" t="s">
        <v>91</v>
      </c>
      <c r="P184">
        <v>34</v>
      </c>
    </row>
    <row r="185" spans="1:16" ht="15.75" thickTop="1" thickBot="1">
      <c r="A185" s="88" t="s">
        <v>180</v>
      </c>
      <c r="B185" s="90">
        <v>198</v>
      </c>
      <c r="C185" s="90">
        <v>0</v>
      </c>
      <c r="D185" s="91">
        <v>0</v>
      </c>
      <c r="E185" s="90">
        <v>198</v>
      </c>
      <c r="F185" s="90">
        <v>700</v>
      </c>
      <c r="G185" s="92">
        <v>66.41</v>
      </c>
      <c r="H185" s="90">
        <v>143.12</v>
      </c>
      <c r="I185" s="94">
        <v>0.7228</v>
      </c>
      <c r="J185" s="90">
        <v>0.6</v>
      </c>
      <c r="K185" s="90">
        <v>0</v>
      </c>
      <c r="L185" s="90">
        <v>0</v>
      </c>
      <c r="M185" s="90">
        <v>198</v>
      </c>
      <c r="N185" s="90">
        <v>0.72</v>
      </c>
      <c r="O185" s="95">
        <v>243220</v>
      </c>
      <c r="P185" s="79">
        <f>+B185/$P$184</f>
        <v>5.8235294117647056</v>
      </c>
    </row>
    <row r="186" spans="1:16" ht="15" thickBot="1">
      <c r="A186" s="80" t="s">
        <v>181</v>
      </c>
      <c r="B186" s="82">
        <v>172</v>
      </c>
      <c r="C186" s="82">
        <v>0</v>
      </c>
      <c r="D186" s="83">
        <v>0</v>
      </c>
      <c r="E186" s="82">
        <v>172</v>
      </c>
      <c r="F186" s="82">
        <v>761</v>
      </c>
      <c r="G186" s="84">
        <v>74.61</v>
      </c>
      <c r="H186" s="82">
        <v>126.89</v>
      </c>
      <c r="I186" s="96">
        <v>0.73780000000000001</v>
      </c>
      <c r="J186" s="82">
        <v>0.6</v>
      </c>
      <c r="K186" s="82">
        <v>0</v>
      </c>
      <c r="L186" s="82">
        <v>0</v>
      </c>
      <c r="M186" s="82">
        <v>172</v>
      </c>
      <c r="N186" s="82">
        <v>0.74</v>
      </c>
      <c r="O186" s="87">
        <v>243341</v>
      </c>
      <c r="P186" s="79">
        <f t="shared" ref="P186:P193" si="10">+B186/$P$184</f>
        <v>5.0588235294117645</v>
      </c>
    </row>
    <row r="187" spans="1:16" ht="15" thickBot="1">
      <c r="A187" s="88" t="s">
        <v>182</v>
      </c>
      <c r="B187" s="90">
        <v>151</v>
      </c>
      <c r="C187" s="90">
        <v>0</v>
      </c>
      <c r="D187" s="91">
        <v>0</v>
      </c>
      <c r="E187" s="90">
        <v>151</v>
      </c>
      <c r="F187" s="90">
        <v>588</v>
      </c>
      <c r="G187" s="92">
        <v>55.79</v>
      </c>
      <c r="H187" s="90">
        <v>114.07</v>
      </c>
      <c r="I187" s="94">
        <v>0.75549999999999995</v>
      </c>
      <c r="J187" s="90">
        <v>0.6</v>
      </c>
      <c r="K187" s="90">
        <v>0</v>
      </c>
      <c r="L187" s="90">
        <v>0</v>
      </c>
      <c r="M187" s="90">
        <v>151</v>
      </c>
      <c r="N187" s="90">
        <v>0.76</v>
      </c>
      <c r="O187" s="95">
        <v>243341</v>
      </c>
      <c r="P187" s="79">
        <f>+B187/$P$184</f>
        <v>4.4411764705882355</v>
      </c>
    </row>
    <row r="188" spans="1:16" ht="15" thickBot="1">
      <c r="A188" s="80" t="s">
        <v>183</v>
      </c>
      <c r="B188" s="82">
        <v>142</v>
      </c>
      <c r="C188" s="82">
        <v>0</v>
      </c>
      <c r="D188" s="83">
        <v>0</v>
      </c>
      <c r="E188" s="82">
        <v>142</v>
      </c>
      <c r="F188" s="82">
        <v>650</v>
      </c>
      <c r="G188" s="84">
        <v>61.67</v>
      </c>
      <c r="H188" s="82">
        <v>125.09</v>
      </c>
      <c r="I188" s="96">
        <v>0.88090000000000002</v>
      </c>
      <c r="J188" s="82">
        <v>0.6</v>
      </c>
      <c r="K188" s="82">
        <v>1</v>
      </c>
      <c r="L188" s="82">
        <v>6.92</v>
      </c>
      <c r="M188" s="82">
        <v>141</v>
      </c>
      <c r="N188" s="82">
        <v>0.84</v>
      </c>
      <c r="O188" s="87">
        <v>243341</v>
      </c>
      <c r="P188" s="79">
        <f t="shared" si="10"/>
        <v>4.1764705882352944</v>
      </c>
    </row>
    <row r="189" spans="1:16" ht="15" thickBot="1">
      <c r="A189" s="88" t="s">
        <v>184</v>
      </c>
      <c r="B189" s="90">
        <v>124</v>
      </c>
      <c r="C189" s="90">
        <v>0</v>
      </c>
      <c r="D189" s="91">
        <v>0</v>
      </c>
      <c r="E189" s="90">
        <v>124</v>
      </c>
      <c r="F189" s="90">
        <v>533</v>
      </c>
      <c r="G189" s="92">
        <v>55.99</v>
      </c>
      <c r="H189" s="90">
        <v>89.36</v>
      </c>
      <c r="I189" s="94">
        <v>0.72070000000000001</v>
      </c>
      <c r="J189" s="90">
        <v>0.6</v>
      </c>
      <c r="K189" s="90">
        <v>0</v>
      </c>
      <c r="L189" s="90">
        <v>0</v>
      </c>
      <c r="M189" s="90">
        <v>124</v>
      </c>
      <c r="N189" s="90">
        <v>0.72</v>
      </c>
      <c r="O189" s="95">
        <v>243341</v>
      </c>
      <c r="P189" s="79">
        <f t="shared" si="10"/>
        <v>3.6470588235294117</v>
      </c>
    </row>
    <row r="190" spans="1:16" ht="15" thickBot="1">
      <c r="A190" s="80" t="s">
        <v>185</v>
      </c>
      <c r="B190" s="82">
        <v>162</v>
      </c>
      <c r="C190" s="82">
        <v>0</v>
      </c>
      <c r="D190" s="83">
        <v>0</v>
      </c>
      <c r="E190" s="82">
        <v>162</v>
      </c>
      <c r="F190" s="82">
        <v>698</v>
      </c>
      <c r="G190" s="84">
        <v>66.22</v>
      </c>
      <c r="H190" s="82">
        <v>135.96</v>
      </c>
      <c r="I190" s="96">
        <v>0.83919999999999995</v>
      </c>
      <c r="J190" s="82">
        <v>0.6</v>
      </c>
      <c r="K190" s="82">
        <v>3</v>
      </c>
      <c r="L190" s="82">
        <v>5.23</v>
      </c>
      <c r="M190" s="82">
        <v>159</v>
      </c>
      <c r="N190" s="82">
        <v>0.76</v>
      </c>
      <c r="O190" s="87">
        <v>243374</v>
      </c>
      <c r="P190" s="79">
        <f t="shared" si="10"/>
        <v>4.7647058823529411</v>
      </c>
    </row>
    <row r="191" spans="1:16" ht="15" thickBot="1">
      <c r="A191" s="88" t="s">
        <v>186</v>
      </c>
      <c r="B191" s="90">
        <v>151</v>
      </c>
      <c r="C191" s="90">
        <v>0</v>
      </c>
      <c r="D191" s="91">
        <v>0</v>
      </c>
      <c r="E191" s="90">
        <v>151</v>
      </c>
      <c r="F191" s="90">
        <v>567</v>
      </c>
      <c r="G191" s="92">
        <v>55.59</v>
      </c>
      <c r="H191" s="90">
        <v>114.68</v>
      </c>
      <c r="I191" s="94">
        <v>0.75949999999999995</v>
      </c>
      <c r="J191" s="90">
        <v>0.6</v>
      </c>
      <c r="K191" s="90">
        <v>0</v>
      </c>
      <c r="L191" s="90">
        <v>0</v>
      </c>
      <c r="M191" s="90">
        <v>151</v>
      </c>
      <c r="N191" s="90">
        <v>0.76</v>
      </c>
      <c r="O191" s="95">
        <v>243417</v>
      </c>
      <c r="P191" s="79">
        <f t="shared" si="10"/>
        <v>4.4411764705882355</v>
      </c>
    </row>
    <row r="192" spans="1:16" ht="15" thickBot="1">
      <c r="A192" s="80" t="s">
        <v>187</v>
      </c>
      <c r="B192" s="82">
        <v>138</v>
      </c>
      <c r="C192" s="82">
        <v>0</v>
      </c>
      <c r="D192" s="108">
        <v>1</v>
      </c>
      <c r="E192" s="82">
        <v>137</v>
      </c>
      <c r="F192" s="82">
        <v>430</v>
      </c>
      <c r="G192" s="84">
        <v>40.799999999999997</v>
      </c>
      <c r="H192" s="82">
        <v>98.74</v>
      </c>
      <c r="I192" s="96">
        <v>0.72070000000000001</v>
      </c>
      <c r="J192" s="82">
        <v>0.6</v>
      </c>
      <c r="K192" s="82">
        <v>0</v>
      </c>
      <c r="L192" s="82">
        <v>0</v>
      </c>
      <c r="M192" s="82">
        <v>137</v>
      </c>
      <c r="N192" s="82">
        <v>0.72</v>
      </c>
      <c r="O192" s="87">
        <v>243431</v>
      </c>
      <c r="P192" s="79">
        <f t="shared" si="10"/>
        <v>4.0588235294117645</v>
      </c>
    </row>
    <row r="193" spans="1:16" ht="15.75" thickBot="1">
      <c r="A193" s="119" t="s">
        <v>87</v>
      </c>
      <c r="B193" s="120">
        <v>1238</v>
      </c>
      <c r="C193" s="121">
        <v>0</v>
      </c>
      <c r="D193" s="121">
        <v>1</v>
      </c>
      <c r="E193" s="120">
        <v>1237</v>
      </c>
      <c r="F193" s="120">
        <v>4927</v>
      </c>
      <c r="G193" s="121">
        <v>59.63</v>
      </c>
      <c r="H193" s="121">
        <v>947.92</v>
      </c>
      <c r="I193" s="121">
        <v>0.76629999999999998</v>
      </c>
      <c r="J193" s="119">
        <v>0.6</v>
      </c>
      <c r="K193" s="121">
        <v>4</v>
      </c>
      <c r="L193" s="121">
        <v>5.65</v>
      </c>
      <c r="M193" s="120">
        <v>1233</v>
      </c>
      <c r="N193" s="121">
        <v>0.75</v>
      </c>
      <c r="O193" s="105"/>
      <c r="P193" s="79">
        <f t="shared" si="10"/>
        <v>36.411764705882355</v>
      </c>
    </row>
    <row r="194" spans="1:16" ht="15" thickBot="1">
      <c r="A194" s="71"/>
      <c r="B194" s="73"/>
      <c r="C194" s="73"/>
      <c r="D194" s="74"/>
      <c r="E194" s="73"/>
      <c r="F194" s="73"/>
      <c r="G194" s="75"/>
      <c r="H194" s="73"/>
      <c r="I194" s="98"/>
      <c r="J194" s="73"/>
      <c r="K194" s="73"/>
      <c r="L194" s="73"/>
      <c r="M194" s="73"/>
      <c r="N194" s="73"/>
      <c r="O194" s="78"/>
      <c r="P194" s="79"/>
    </row>
    <row r="195" spans="1:16" ht="15" thickBot="1">
      <c r="A195" s="88"/>
      <c r="B195" s="90"/>
      <c r="C195" s="90"/>
      <c r="D195" s="91"/>
      <c r="E195" s="90"/>
      <c r="F195" s="90"/>
      <c r="G195" s="92"/>
      <c r="H195" s="90"/>
      <c r="I195" s="94"/>
      <c r="J195" s="90"/>
      <c r="K195" s="90"/>
      <c r="L195" s="90"/>
      <c r="M195" s="90"/>
      <c r="N195" s="90"/>
      <c r="O195" s="95"/>
      <c r="P195" s="79"/>
    </row>
    <row r="196" spans="1:16" ht="15" thickBot="1">
      <c r="A196" s="80"/>
      <c r="B196" s="82"/>
      <c r="C196" s="82"/>
      <c r="D196" s="83"/>
      <c r="E196" s="82"/>
      <c r="F196" s="82"/>
      <c r="G196" s="84"/>
      <c r="H196" s="82"/>
      <c r="I196" s="96"/>
      <c r="J196" s="82"/>
      <c r="K196" s="82"/>
      <c r="L196" s="82"/>
      <c r="M196" s="82"/>
      <c r="N196" s="82"/>
      <c r="O196" s="87"/>
      <c r="P196" s="79"/>
    </row>
    <row r="197" spans="1:16" ht="15.75" thickBot="1">
      <c r="A197" s="99"/>
      <c r="B197" s="100"/>
      <c r="C197" s="101"/>
      <c r="D197" s="101"/>
      <c r="E197" s="100"/>
      <c r="F197" s="100"/>
      <c r="G197" s="101"/>
      <c r="H197" s="102"/>
      <c r="I197" s="101"/>
      <c r="J197" s="99"/>
      <c r="K197" s="101"/>
      <c r="L197" s="101"/>
      <c r="M197" s="100"/>
      <c r="N197" s="101"/>
      <c r="O197" s="105"/>
      <c r="P197" s="79"/>
    </row>
    <row r="199" spans="1:16" ht="18">
      <c r="A199" s="104" t="s">
        <v>123</v>
      </c>
    </row>
    <row r="200" spans="1:16" ht="30" customHeight="1" thickBot="1">
      <c r="A200" s="106" t="s">
        <v>212</v>
      </c>
    </row>
    <row r="201" spans="1:16" ht="15.75" thickBot="1">
      <c r="A201" s="70" t="s">
        <v>71</v>
      </c>
      <c r="B201" s="70" t="s">
        <v>72</v>
      </c>
      <c r="C201" s="107" t="s">
        <v>73</v>
      </c>
      <c r="D201" s="107" t="s">
        <v>74</v>
      </c>
      <c r="E201" s="70" t="s">
        <v>72</v>
      </c>
      <c r="F201" s="70" t="s">
        <v>75</v>
      </c>
      <c r="G201" s="70" t="s">
        <v>76</v>
      </c>
      <c r="H201" s="107" t="s">
        <v>77</v>
      </c>
      <c r="I201" s="107"/>
      <c r="J201" s="107"/>
      <c r="K201" s="163" t="s">
        <v>78</v>
      </c>
      <c r="L201" s="164"/>
      <c r="M201" s="163" t="s">
        <v>79</v>
      </c>
      <c r="N201" s="164"/>
      <c r="O201" s="107" t="s">
        <v>80</v>
      </c>
      <c r="P201" s="66" t="s">
        <v>81</v>
      </c>
    </row>
    <row r="202" spans="1:16" ht="16.5" thickTop="1" thickBot="1">
      <c r="A202" s="70" t="s">
        <v>82</v>
      </c>
      <c r="B202" s="70" t="s">
        <v>83</v>
      </c>
      <c r="C202" s="70" t="s">
        <v>84</v>
      </c>
      <c r="D202" s="70" t="s">
        <v>85</v>
      </c>
      <c r="E202" s="70" t="s">
        <v>86</v>
      </c>
      <c r="F202" s="70" t="s">
        <v>87</v>
      </c>
      <c r="G202" s="70" t="s">
        <v>40</v>
      </c>
      <c r="H202" s="70" t="s">
        <v>88</v>
      </c>
      <c r="I202" s="70" t="s">
        <v>89</v>
      </c>
      <c r="J202" s="70" t="s">
        <v>90</v>
      </c>
      <c r="K202" s="70" t="s">
        <v>72</v>
      </c>
      <c r="L202" s="70" t="s">
        <v>89</v>
      </c>
      <c r="M202" s="70" t="s">
        <v>72</v>
      </c>
      <c r="N202" s="70" t="s">
        <v>89</v>
      </c>
      <c r="O202" s="70" t="s">
        <v>91</v>
      </c>
      <c r="P202">
        <v>64</v>
      </c>
    </row>
    <row r="203" spans="1:16" s="116" customFormat="1" ht="15.75" thickTop="1" thickBot="1">
      <c r="A203" s="88" t="s">
        <v>180</v>
      </c>
      <c r="B203" s="90">
        <v>346</v>
      </c>
      <c r="C203" s="90">
        <v>2</v>
      </c>
      <c r="D203" s="91">
        <v>0</v>
      </c>
      <c r="E203" s="90">
        <v>346</v>
      </c>
      <c r="F203" s="89">
        <v>1303</v>
      </c>
      <c r="G203" s="92">
        <v>65.680000000000007</v>
      </c>
      <c r="H203" s="90">
        <v>267.25</v>
      </c>
      <c r="I203" s="94">
        <v>0.77239999999999998</v>
      </c>
      <c r="J203" s="90">
        <v>0.6</v>
      </c>
      <c r="K203" s="90">
        <v>8</v>
      </c>
      <c r="L203" s="90">
        <v>1.53</v>
      </c>
      <c r="M203" s="90">
        <v>338</v>
      </c>
      <c r="N203" s="90">
        <v>0.75</v>
      </c>
      <c r="O203" s="95">
        <v>243367</v>
      </c>
      <c r="P203" s="79">
        <f>+B203/$P$202</f>
        <v>5.40625</v>
      </c>
    </row>
    <row r="204" spans="1:16" s="116" customFormat="1" ht="15" thickBot="1">
      <c r="A204" s="80" t="s">
        <v>181</v>
      </c>
      <c r="B204" s="82">
        <v>301</v>
      </c>
      <c r="C204" s="82">
        <v>6</v>
      </c>
      <c r="D204" s="83">
        <v>0</v>
      </c>
      <c r="E204" s="82">
        <v>301</v>
      </c>
      <c r="F204" s="82">
        <v>974</v>
      </c>
      <c r="G204" s="84">
        <v>50.73</v>
      </c>
      <c r="H204" s="82">
        <v>218.56</v>
      </c>
      <c r="I204" s="96">
        <v>0.72609999999999997</v>
      </c>
      <c r="J204" s="82">
        <v>0.6</v>
      </c>
      <c r="K204" s="82">
        <v>0</v>
      </c>
      <c r="L204" s="82">
        <v>0</v>
      </c>
      <c r="M204" s="82">
        <v>301</v>
      </c>
      <c r="N204" s="82">
        <v>0.73</v>
      </c>
      <c r="O204" s="87">
        <v>243367</v>
      </c>
      <c r="P204" s="79">
        <f t="shared" ref="P204:P212" si="11">+B204/$P$202</f>
        <v>4.703125</v>
      </c>
    </row>
    <row r="205" spans="1:16" s="116" customFormat="1" ht="15" thickBot="1">
      <c r="A205" s="88" t="s">
        <v>182</v>
      </c>
      <c r="B205" s="90">
        <v>283</v>
      </c>
      <c r="C205" s="90">
        <v>2</v>
      </c>
      <c r="D205" s="91">
        <v>0</v>
      </c>
      <c r="E205" s="90">
        <v>283</v>
      </c>
      <c r="F205" s="89">
        <v>1114</v>
      </c>
      <c r="G205" s="92">
        <v>56.15</v>
      </c>
      <c r="H205" s="90">
        <v>220.77</v>
      </c>
      <c r="I205" s="94">
        <v>0.78010000000000002</v>
      </c>
      <c r="J205" s="90">
        <v>0.6</v>
      </c>
      <c r="K205" s="90">
        <v>3</v>
      </c>
      <c r="L205" s="90">
        <v>1.55</v>
      </c>
      <c r="M205" s="90">
        <v>280</v>
      </c>
      <c r="N205" s="90">
        <v>0.77</v>
      </c>
      <c r="O205" s="95">
        <v>243367</v>
      </c>
      <c r="P205" s="79">
        <f t="shared" si="11"/>
        <v>4.421875</v>
      </c>
    </row>
    <row r="206" spans="1:16" s="116" customFormat="1" ht="15" thickBot="1">
      <c r="A206" s="80" t="s">
        <v>183</v>
      </c>
      <c r="B206" s="82">
        <v>317</v>
      </c>
      <c r="C206" s="82">
        <v>1</v>
      </c>
      <c r="D206" s="83">
        <v>0</v>
      </c>
      <c r="E206" s="82">
        <v>317</v>
      </c>
      <c r="F206" s="81">
        <v>1218</v>
      </c>
      <c r="G206" s="84">
        <v>61.39</v>
      </c>
      <c r="H206" s="82">
        <v>237.46</v>
      </c>
      <c r="I206" s="96">
        <v>0.74909999999999999</v>
      </c>
      <c r="J206" s="82">
        <v>0.6</v>
      </c>
      <c r="K206" s="82">
        <v>4</v>
      </c>
      <c r="L206" s="82">
        <v>1.56</v>
      </c>
      <c r="M206" s="82">
        <v>313</v>
      </c>
      <c r="N206" s="82">
        <v>0.74</v>
      </c>
      <c r="O206" s="87">
        <v>243367</v>
      </c>
      <c r="P206" s="79">
        <f t="shared" si="11"/>
        <v>4.953125</v>
      </c>
    </row>
    <row r="207" spans="1:16" ht="15" thickBot="1">
      <c r="A207" s="88" t="s">
        <v>184</v>
      </c>
      <c r="B207" s="90">
        <v>263</v>
      </c>
      <c r="C207" s="90">
        <v>1</v>
      </c>
      <c r="D207" s="91">
        <v>0</v>
      </c>
      <c r="E207" s="90">
        <v>263</v>
      </c>
      <c r="F207" s="90">
        <v>973</v>
      </c>
      <c r="G207" s="92">
        <v>54.3</v>
      </c>
      <c r="H207" s="90">
        <v>197.65</v>
      </c>
      <c r="I207" s="94">
        <v>0.75149999999999995</v>
      </c>
      <c r="J207" s="90">
        <v>0.6</v>
      </c>
      <c r="K207" s="90">
        <v>0</v>
      </c>
      <c r="L207" s="90">
        <v>0</v>
      </c>
      <c r="M207" s="90">
        <v>263</v>
      </c>
      <c r="N207" s="90">
        <v>0.75</v>
      </c>
      <c r="O207" s="95">
        <v>243367</v>
      </c>
      <c r="P207" s="79">
        <f t="shared" si="11"/>
        <v>4.109375</v>
      </c>
    </row>
    <row r="208" spans="1:16" ht="15" thickBot="1">
      <c r="A208" s="80" t="s">
        <v>185</v>
      </c>
      <c r="B208" s="82">
        <v>307</v>
      </c>
      <c r="C208" s="82">
        <v>1</v>
      </c>
      <c r="D208" s="83">
        <v>0</v>
      </c>
      <c r="E208" s="82">
        <v>307</v>
      </c>
      <c r="F208" s="81">
        <v>1168</v>
      </c>
      <c r="G208" s="84">
        <v>58.87</v>
      </c>
      <c r="H208" s="82">
        <v>253.72</v>
      </c>
      <c r="I208" s="96">
        <v>0.82640000000000002</v>
      </c>
      <c r="J208" s="82">
        <v>0.6</v>
      </c>
      <c r="K208" s="82">
        <v>6</v>
      </c>
      <c r="L208" s="82">
        <v>1.78</v>
      </c>
      <c r="M208" s="82">
        <v>301</v>
      </c>
      <c r="N208" s="82">
        <v>0.81</v>
      </c>
      <c r="O208" s="87">
        <v>243367</v>
      </c>
      <c r="P208" s="79">
        <f t="shared" si="11"/>
        <v>4.796875</v>
      </c>
    </row>
    <row r="209" spans="1:16" ht="15" thickBot="1">
      <c r="A209" s="88" t="s">
        <v>186</v>
      </c>
      <c r="B209" s="90">
        <v>286</v>
      </c>
      <c r="C209" s="90">
        <v>1</v>
      </c>
      <c r="D209" s="91">
        <v>0</v>
      </c>
      <c r="E209" s="90">
        <v>286</v>
      </c>
      <c r="F209" s="89">
        <v>1091</v>
      </c>
      <c r="G209" s="92">
        <v>56.82</v>
      </c>
      <c r="H209" s="90">
        <v>248.49</v>
      </c>
      <c r="I209" s="94">
        <v>0.86880000000000002</v>
      </c>
      <c r="J209" s="90">
        <v>0.6</v>
      </c>
      <c r="K209" s="90">
        <v>1</v>
      </c>
      <c r="L209" s="90">
        <v>1.23</v>
      </c>
      <c r="M209" s="90">
        <v>285</v>
      </c>
      <c r="N209" s="90">
        <v>0.87</v>
      </c>
      <c r="O209" s="95">
        <v>243382</v>
      </c>
      <c r="P209" s="79">
        <f t="shared" si="11"/>
        <v>4.46875</v>
      </c>
    </row>
    <row r="210" spans="1:16" ht="15" thickBot="1">
      <c r="A210" s="80" t="s">
        <v>187</v>
      </c>
      <c r="B210" s="82">
        <v>285</v>
      </c>
      <c r="C210" s="82">
        <v>3</v>
      </c>
      <c r="D210" s="83">
        <v>0</v>
      </c>
      <c r="E210" s="82">
        <v>285</v>
      </c>
      <c r="F210" s="82">
        <v>920</v>
      </c>
      <c r="G210" s="84">
        <v>46.37</v>
      </c>
      <c r="H210" s="82">
        <v>225.78</v>
      </c>
      <c r="I210" s="96">
        <v>0.79220000000000002</v>
      </c>
      <c r="J210" s="82">
        <v>0.6</v>
      </c>
      <c r="K210" s="82">
        <v>6</v>
      </c>
      <c r="L210" s="82">
        <v>1.23</v>
      </c>
      <c r="M210" s="82">
        <v>279</v>
      </c>
      <c r="N210" s="82">
        <v>0.78</v>
      </c>
      <c r="O210" s="87">
        <v>243426</v>
      </c>
      <c r="P210" s="79">
        <f t="shared" si="11"/>
        <v>4.453125</v>
      </c>
    </row>
    <row r="211" spans="1:16" ht="15" thickBot="1">
      <c r="A211" s="88" t="s">
        <v>189</v>
      </c>
      <c r="B211" s="90">
        <v>293</v>
      </c>
      <c r="C211" s="90">
        <v>0</v>
      </c>
      <c r="D211" s="91">
        <v>0</v>
      </c>
      <c r="E211" s="90">
        <v>293</v>
      </c>
      <c r="F211" s="90">
        <v>952</v>
      </c>
      <c r="G211" s="92">
        <v>49.58</v>
      </c>
      <c r="H211" s="90">
        <v>206.75</v>
      </c>
      <c r="I211" s="94">
        <v>0.7056</v>
      </c>
      <c r="J211" s="90">
        <v>0.6</v>
      </c>
      <c r="K211" s="90">
        <v>2</v>
      </c>
      <c r="L211" s="90">
        <v>0.74</v>
      </c>
      <c r="M211" s="90">
        <v>291</v>
      </c>
      <c r="N211" s="90">
        <v>0.71</v>
      </c>
      <c r="O211" s="95">
        <v>243440</v>
      </c>
      <c r="P211" s="79">
        <f t="shared" si="11"/>
        <v>4.578125</v>
      </c>
    </row>
    <row r="212" spans="1:16" ht="15.75" thickBot="1">
      <c r="A212" s="119" t="s">
        <v>87</v>
      </c>
      <c r="B212" s="120">
        <v>2681</v>
      </c>
      <c r="C212" s="121">
        <v>17</v>
      </c>
      <c r="D212" s="121">
        <v>0</v>
      </c>
      <c r="E212" s="120">
        <v>2681</v>
      </c>
      <c r="F212" s="120">
        <v>9713</v>
      </c>
      <c r="G212" s="121">
        <v>55.59</v>
      </c>
      <c r="H212" s="122">
        <v>2076.4299999999998</v>
      </c>
      <c r="I212" s="121">
        <v>0.77449999999999997</v>
      </c>
      <c r="J212" s="119">
        <v>0.6</v>
      </c>
      <c r="K212" s="121">
        <v>30</v>
      </c>
      <c r="L212" s="121">
        <v>1.46</v>
      </c>
      <c r="M212" s="120">
        <v>2651</v>
      </c>
      <c r="N212" s="121">
        <v>0.77</v>
      </c>
      <c r="O212" s="105"/>
      <c r="P212" s="79">
        <f t="shared" si="11"/>
        <v>41.890625</v>
      </c>
    </row>
    <row r="213" spans="1:16" s="116" customFormat="1" ht="15">
      <c r="A213" s="123"/>
      <c r="B213" s="125"/>
      <c r="C213" s="125"/>
      <c r="D213" s="124"/>
      <c r="E213" s="125"/>
      <c r="F213" s="125"/>
      <c r="G213" s="125"/>
      <c r="H213" s="123"/>
      <c r="I213" s="125"/>
      <c r="J213" s="125"/>
      <c r="K213" s="125"/>
      <c r="L213" s="125"/>
      <c r="M213" s="115"/>
      <c r="N213" s="115"/>
      <c r="O213" s="115"/>
    </row>
    <row r="214" spans="1:16" ht="18">
      <c r="A214" s="104" t="s">
        <v>125</v>
      </c>
    </row>
    <row r="215" spans="1:16" ht="40.5" customHeight="1" thickBot="1">
      <c r="A215" s="106" t="s">
        <v>126</v>
      </c>
    </row>
    <row r="216" spans="1:16" ht="15.75" thickBot="1">
      <c r="A216" s="70" t="s">
        <v>71</v>
      </c>
      <c r="B216" s="70" t="s">
        <v>72</v>
      </c>
      <c r="C216" s="107" t="s">
        <v>73</v>
      </c>
      <c r="D216" s="107" t="s">
        <v>74</v>
      </c>
      <c r="E216" s="70" t="s">
        <v>72</v>
      </c>
      <c r="F216" s="70" t="s">
        <v>75</v>
      </c>
      <c r="G216" s="70" t="s">
        <v>76</v>
      </c>
      <c r="H216" s="107" t="s">
        <v>77</v>
      </c>
      <c r="I216" s="107"/>
      <c r="J216" s="107"/>
      <c r="K216" s="163" t="s">
        <v>78</v>
      </c>
      <c r="L216" s="164"/>
      <c r="M216" s="163" t="s">
        <v>79</v>
      </c>
      <c r="N216" s="164"/>
      <c r="O216" s="107" t="s">
        <v>80</v>
      </c>
      <c r="P216" s="66" t="s">
        <v>81</v>
      </c>
    </row>
    <row r="217" spans="1:16" ht="16.5" thickTop="1" thickBot="1">
      <c r="A217" s="70" t="s">
        <v>82</v>
      </c>
      <c r="B217" s="70" t="s">
        <v>83</v>
      </c>
      <c r="C217" s="70" t="s">
        <v>84</v>
      </c>
      <c r="D217" s="70" t="s">
        <v>85</v>
      </c>
      <c r="E217" s="70" t="s">
        <v>86</v>
      </c>
      <c r="F217" s="70" t="s">
        <v>87</v>
      </c>
      <c r="G217" s="70" t="s">
        <v>40</v>
      </c>
      <c r="H217" s="70" t="s">
        <v>88</v>
      </c>
      <c r="I217" s="70" t="s">
        <v>89</v>
      </c>
      <c r="J217" s="70" t="s">
        <v>90</v>
      </c>
      <c r="K217" s="70" t="s">
        <v>72</v>
      </c>
      <c r="L217" s="70" t="s">
        <v>89</v>
      </c>
      <c r="M217" s="70" t="s">
        <v>72</v>
      </c>
      <c r="N217" s="70" t="s">
        <v>89</v>
      </c>
      <c r="O217" s="70" t="s">
        <v>91</v>
      </c>
      <c r="P217">
        <v>10</v>
      </c>
    </row>
    <row r="218" spans="1:16" ht="15.75" thickTop="1" thickBot="1">
      <c r="A218" s="88" t="s">
        <v>180</v>
      </c>
      <c r="B218" s="90">
        <v>43</v>
      </c>
      <c r="C218" s="90">
        <v>0</v>
      </c>
      <c r="D218" s="91">
        <v>0</v>
      </c>
      <c r="E218" s="90">
        <v>43</v>
      </c>
      <c r="F218" s="90">
        <v>109</v>
      </c>
      <c r="G218" s="92">
        <v>35.159999999999997</v>
      </c>
      <c r="H218" s="90">
        <v>27.67</v>
      </c>
      <c r="I218" s="94">
        <v>0.64339999999999997</v>
      </c>
      <c r="J218" s="90">
        <v>0.6</v>
      </c>
      <c r="K218" s="90">
        <v>0</v>
      </c>
      <c r="L218" s="90">
        <v>0</v>
      </c>
      <c r="M218" s="90">
        <v>43</v>
      </c>
      <c r="N218" s="90">
        <v>0.64</v>
      </c>
      <c r="O218" s="95">
        <v>243201</v>
      </c>
      <c r="P218" s="79">
        <f>+B218/$P$217</f>
        <v>4.3</v>
      </c>
    </row>
    <row r="219" spans="1:16" s="116" customFormat="1" ht="15" thickBot="1">
      <c r="A219" s="80" t="s">
        <v>181</v>
      </c>
      <c r="B219" s="82">
        <v>41</v>
      </c>
      <c r="C219" s="82">
        <v>0</v>
      </c>
      <c r="D219" s="83">
        <v>0</v>
      </c>
      <c r="E219" s="82">
        <v>41</v>
      </c>
      <c r="F219" s="82">
        <v>140</v>
      </c>
      <c r="G219" s="84">
        <v>46.67</v>
      </c>
      <c r="H219" s="82">
        <v>33.869999999999997</v>
      </c>
      <c r="I219" s="96">
        <v>0.82620000000000005</v>
      </c>
      <c r="J219" s="82">
        <v>0.6</v>
      </c>
      <c r="K219" s="82">
        <v>0</v>
      </c>
      <c r="L219" s="82">
        <v>0</v>
      </c>
      <c r="M219" s="82">
        <v>41</v>
      </c>
      <c r="N219" s="82">
        <v>0.83</v>
      </c>
      <c r="O219" s="87">
        <v>243266</v>
      </c>
      <c r="P219" s="79">
        <f t="shared" ref="P219:P226" si="12">+B219/$P$217</f>
        <v>4.0999999999999996</v>
      </c>
    </row>
    <row r="220" spans="1:16" s="116" customFormat="1" ht="15" thickBot="1">
      <c r="A220" s="88" t="s">
        <v>182</v>
      </c>
      <c r="B220" s="90">
        <v>45</v>
      </c>
      <c r="C220" s="90">
        <v>0</v>
      </c>
      <c r="D220" s="91">
        <v>0</v>
      </c>
      <c r="E220" s="90">
        <v>45</v>
      </c>
      <c r="F220" s="90">
        <v>151</v>
      </c>
      <c r="G220" s="92">
        <v>48.71</v>
      </c>
      <c r="H220" s="90">
        <v>37.270000000000003</v>
      </c>
      <c r="I220" s="94">
        <v>0.82820000000000005</v>
      </c>
      <c r="J220" s="90">
        <v>0.6</v>
      </c>
      <c r="K220" s="90">
        <v>0</v>
      </c>
      <c r="L220" s="90">
        <v>0</v>
      </c>
      <c r="M220" s="90">
        <v>45</v>
      </c>
      <c r="N220" s="90">
        <v>0.83</v>
      </c>
      <c r="O220" s="95">
        <v>243266</v>
      </c>
      <c r="P220" s="79">
        <f t="shared" si="12"/>
        <v>4.5</v>
      </c>
    </row>
    <row r="221" spans="1:16" s="116" customFormat="1" ht="15" thickBot="1">
      <c r="A221" s="80" t="s">
        <v>183</v>
      </c>
      <c r="B221" s="82">
        <v>31</v>
      </c>
      <c r="C221" s="82">
        <v>0</v>
      </c>
      <c r="D221" s="83">
        <v>0</v>
      </c>
      <c r="E221" s="82">
        <v>31</v>
      </c>
      <c r="F221" s="82">
        <v>136</v>
      </c>
      <c r="G221" s="84">
        <v>43.87</v>
      </c>
      <c r="H221" s="82">
        <v>25.83</v>
      </c>
      <c r="I221" s="96">
        <v>0.83309999999999995</v>
      </c>
      <c r="J221" s="82">
        <v>0.6</v>
      </c>
      <c r="K221" s="82">
        <v>0</v>
      </c>
      <c r="L221" s="82">
        <v>0</v>
      </c>
      <c r="M221" s="82">
        <v>31</v>
      </c>
      <c r="N221" s="82">
        <v>0.83</v>
      </c>
      <c r="O221" s="87">
        <v>243333</v>
      </c>
      <c r="P221" s="79">
        <f t="shared" si="12"/>
        <v>3.1</v>
      </c>
    </row>
    <row r="222" spans="1:16" s="116" customFormat="1" ht="15" thickBot="1">
      <c r="A222" s="88" t="s">
        <v>184</v>
      </c>
      <c r="B222" s="90">
        <v>34</v>
      </c>
      <c r="C222" s="90">
        <v>0</v>
      </c>
      <c r="D222" s="91">
        <v>0</v>
      </c>
      <c r="E222" s="90">
        <v>34</v>
      </c>
      <c r="F222" s="90">
        <v>110</v>
      </c>
      <c r="G222" s="92">
        <v>39.29</v>
      </c>
      <c r="H222" s="90">
        <v>32.51</v>
      </c>
      <c r="I222" s="94">
        <v>0.95620000000000005</v>
      </c>
      <c r="J222" s="90">
        <v>0.6</v>
      </c>
      <c r="K222" s="90">
        <v>0</v>
      </c>
      <c r="L222" s="90">
        <v>0</v>
      </c>
      <c r="M222" s="90">
        <v>34</v>
      </c>
      <c r="N222" s="90">
        <v>0.96</v>
      </c>
      <c r="O222" s="95">
        <v>243333</v>
      </c>
      <c r="P222" s="79">
        <f t="shared" si="12"/>
        <v>3.4</v>
      </c>
    </row>
    <row r="223" spans="1:16" s="116" customFormat="1" ht="15" thickBot="1">
      <c r="A223" s="80" t="s">
        <v>185</v>
      </c>
      <c r="B223" s="82">
        <v>40</v>
      </c>
      <c r="C223" s="82">
        <v>0</v>
      </c>
      <c r="D223" s="83">
        <v>0</v>
      </c>
      <c r="E223" s="82">
        <v>40</v>
      </c>
      <c r="F223" s="82">
        <v>153</v>
      </c>
      <c r="G223" s="84">
        <v>49.35</v>
      </c>
      <c r="H223" s="82">
        <v>45.93</v>
      </c>
      <c r="I223" s="96">
        <v>1.1483000000000001</v>
      </c>
      <c r="J223" s="82">
        <v>0.6</v>
      </c>
      <c r="K223" s="82">
        <v>0</v>
      </c>
      <c r="L223" s="82">
        <v>0</v>
      </c>
      <c r="M223" s="82">
        <v>40</v>
      </c>
      <c r="N223" s="82">
        <v>1.1499999999999999</v>
      </c>
      <c r="O223" s="87">
        <v>243392</v>
      </c>
      <c r="P223" s="79">
        <f t="shared" si="12"/>
        <v>4</v>
      </c>
    </row>
    <row r="224" spans="1:16" s="116" customFormat="1" ht="15" thickBot="1">
      <c r="A224" s="88" t="s">
        <v>186</v>
      </c>
      <c r="B224" s="90">
        <v>37</v>
      </c>
      <c r="C224" s="90">
        <v>0</v>
      </c>
      <c r="D224" s="91">
        <v>0</v>
      </c>
      <c r="E224" s="90">
        <v>37</v>
      </c>
      <c r="F224" s="90">
        <v>120</v>
      </c>
      <c r="G224" s="92">
        <v>40</v>
      </c>
      <c r="H224" s="90">
        <v>38.04</v>
      </c>
      <c r="I224" s="94">
        <v>1.0282</v>
      </c>
      <c r="J224" s="90">
        <v>0.6</v>
      </c>
      <c r="K224" s="90">
        <v>0</v>
      </c>
      <c r="L224" s="90">
        <v>0</v>
      </c>
      <c r="M224" s="90">
        <v>37</v>
      </c>
      <c r="N224" s="90">
        <v>1.03</v>
      </c>
      <c r="O224" s="95">
        <v>243412</v>
      </c>
      <c r="P224" s="79">
        <f t="shared" si="12"/>
        <v>3.7</v>
      </c>
    </row>
    <row r="225" spans="1:16" s="116" customFormat="1" ht="15" thickBot="1">
      <c r="A225" s="80" t="s">
        <v>187</v>
      </c>
      <c r="B225" s="82">
        <v>25</v>
      </c>
      <c r="C225" s="82">
        <v>0</v>
      </c>
      <c r="D225" s="108">
        <v>23</v>
      </c>
      <c r="E225" s="82">
        <v>2</v>
      </c>
      <c r="F225" s="82">
        <v>85</v>
      </c>
      <c r="G225" s="84">
        <v>27.42</v>
      </c>
      <c r="H225" s="82">
        <v>2.4900000000000002</v>
      </c>
      <c r="I225" s="96">
        <v>1.2434000000000001</v>
      </c>
      <c r="J225" s="82">
        <v>0.6</v>
      </c>
      <c r="K225" s="82">
        <v>0</v>
      </c>
      <c r="L225" s="82">
        <v>0</v>
      </c>
      <c r="M225" s="82">
        <v>2</v>
      </c>
      <c r="N225" s="82">
        <v>1.24</v>
      </c>
      <c r="O225" s="87">
        <v>243412</v>
      </c>
      <c r="P225" s="79">
        <f t="shared" si="12"/>
        <v>2.5</v>
      </c>
    </row>
    <row r="226" spans="1:16" s="116" customFormat="1" ht="15.75" thickBot="1">
      <c r="A226" s="119" t="s">
        <v>87</v>
      </c>
      <c r="B226" s="121">
        <v>296</v>
      </c>
      <c r="C226" s="121">
        <v>0</v>
      </c>
      <c r="D226" s="121">
        <v>23</v>
      </c>
      <c r="E226" s="121">
        <v>273</v>
      </c>
      <c r="F226" s="120">
        <v>1004</v>
      </c>
      <c r="G226" s="121">
        <v>41.32</v>
      </c>
      <c r="H226" s="121">
        <v>243.61</v>
      </c>
      <c r="I226" s="121">
        <v>0.89229999999999998</v>
      </c>
      <c r="J226" s="119">
        <v>0.6</v>
      </c>
      <c r="K226" s="121">
        <v>0</v>
      </c>
      <c r="L226" s="121">
        <v>0</v>
      </c>
      <c r="M226" s="121">
        <v>273</v>
      </c>
      <c r="N226" s="121">
        <v>0.89</v>
      </c>
      <c r="O226" s="105"/>
      <c r="P226" s="79">
        <f t="shared" si="12"/>
        <v>29.6</v>
      </c>
    </row>
    <row r="227" spans="1:16" s="116" customFormat="1" ht="15" thickBot="1">
      <c r="A227" s="80"/>
      <c r="B227" s="82"/>
      <c r="C227" s="82"/>
      <c r="D227" s="83"/>
      <c r="E227" s="82"/>
      <c r="F227" s="82"/>
      <c r="G227" s="84"/>
      <c r="H227" s="82"/>
      <c r="I227" s="96"/>
      <c r="J227" s="82"/>
      <c r="K227" s="82"/>
      <c r="L227" s="82"/>
      <c r="M227" s="82"/>
      <c r="N227" s="82"/>
      <c r="O227" s="87"/>
      <c r="P227" s="79"/>
    </row>
    <row r="228" spans="1:16" s="116" customFormat="1" ht="15" thickBot="1">
      <c r="A228" s="71"/>
      <c r="B228" s="73"/>
      <c r="C228" s="73"/>
      <c r="D228" s="74"/>
      <c r="E228" s="73"/>
      <c r="F228" s="73"/>
      <c r="G228" s="75"/>
      <c r="H228" s="73"/>
      <c r="I228" s="98"/>
      <c r="J228" s="73"/>
      <c r="K228" s="73"/>
      <c r="L228" s="73"/>
      <c r="M228" s="73"/>
      <c r="N228" s="73"/>
      <c r="O228" s="78"/>
      <c r="P228" s="79"/>
    </row>
    <row r="229" spans="1:16" s="116" customFormat="1" ht="15" thickBot="1">
      <c r="A229" s="80"/>
      <c r="B229" s="82"/>
      <c r="C229" s="82"/>
      <c r="D229" s="83"/>
      <c r="E229" s="82"/>
      <c r="F229" s="82"/>
      <c r="G229" s="84"/>
      <c r="H229" s="82"/>
      <c r="I229" s="96"/>
      <c r="J229" s="82"/>
      <c r="K229" s="82"/>
      <c r="L229" s="82"/>
      <c r="M229" s="82"/>
      <c r="N229" s="82"/>
      <c r="O229" s="87"/>
      <c r="P229" s="79"/>
    </row>
    <row r="230" spans="1:16" ht="15.75" thickBot="1">
      <c r="A230" s="99"/>
      <c r="B230" s="100"/>
      <c r="C230" s="101"/>
      <c r="D230" s="101"/>
      <c r="E230" s="100"/>
      <c r="F230" s="100"/>
      <c r="G230" s="101"/>
      <c r="H230" s="101"/>
      <c r="I230" s="101"/>
      <c r="J230" s="99"/>
      <c r="K230" s="101"/>
      <c r="L230" s="101"/>
      <c r="M230" s="100"/>
      <c r="N230" s="101"/>
      <c r="O230" s="105"/>
      <c r="P230" s="79"/>
    </row>
    <row r="231" spans="1:16" s="116" customFormat="1" ht="15.75" thickBot="1">
      <c r="A231" s="126"/>
      <c r="B231" s="127"/>
      <c r="C231" s="127"/>
      <c r="D231" s="127"/>
      <c r="E231" s="127"/>
      <c r="F231" s="127"/>
      <c r="G231" s="127"/>
      <c r="H231" s="126"/>
      <c r="I231" s="127"/>
      <c r="J231" s="127"/>
      <c r="K231" s="127"/>
      <c r="L231" s="127"/>
      <c r="M231" s="128"/>
      <c r="N231" s="115"/>
      <c r="O231" s="115"/>
    </row>
    <row r="233" spans="1:16" ht="18">
      <c r="A233" s="104" t="s">
        <v>127</v>
      </c>
    </row>
    <row r="234" spans="1:16" ht="34.5" customHeight="1" thickBot="1">
      <c r="A234" s="106" t="s">
        <v>210</v>
      </c>
    </row>
    <row r="235" spans="1:16" ht="15.75" thickBot="1">
      <c r="A235" s="70" t="s">
        <v>71</v>
      </c>
      <c r="B235" s="70" t="s">
        <v>72</v>
      </c>
      <c r="C235" s="107" t="s">
        <v>73</v>
      </c>
      <c r="D235" s="107" t="s">
        <v>74</v>
      </c>
      <c r="E235" s="70" t="s">
        <v>72</v>
      </c>
      <c r="F235" s="70" t="s">
        <v>75</v>
      </c>
      <c r="G235" s="70" t="s">
        <v>76</v>
      </c>
      <c r="H235" s="107" t="s">
        <v>77</v>
      </c>
      <c r="I235" s="107"/>
      <c r="J235" s="107"/>
      <c r="K235" s="163" t="s">
        <v>78</v>
      </c>
      <c r="L235" s="164"/>
      <c r="M235" s="163" t="s">
        <v>79</v>
      </c>
      <c r="N235" s="164"/>
      <c r="O235" s="107" t="s">
        <v>80</v>
      </c>
      <c r="P235" s="66" t="s">
        <v>81</v>
      </c>
    </row>
    <row r="236" spans="1:16" ht="16.5" thickTop="1" thickBot="1">
      <c r="A236" s="70" t="s">
        <v>82</v>
      </c>
      <c r="B236" s="70" t="s">
        <v>83</v>
      </c>
      <c r="C236" s="70" t="s">
        <v>84</v>
      </c>
      <c r="D236" s="70" t="s">
        <v>85</v>
      </c>
      <c r="E236" s="70" t="s">
        <v>86</v>
      </c>
      <c r="F236" s="70" t="s">
        <v>87</v>
      </c>
      <c r="G236" s="70" t="s">
        <v>40</v>
      </c>
      <c r="H236" s="70" t="s">
        <v>88</v>
      </c>
      <c r="I236" s="70" t="s">
        <v>89</v>
      </c>
      <c r="J236" s="70" t="s">
        <v>90</v>
      </c>
      <c r="K236" s="70" t="s">
        <v>72</v>
      </c>
      <c r="L236" s="70" t="s">
        <v>89</v>
      </c>
      <c r="M236" s="70" t="s">
        <v>72</v>
      </c>
      <c r="N236" s="70" t="s">
        <v>89</v>
      </c>
      <c r="O236" s="70" t="s">
        <v>91</v>
      </c>
      <c r="P236">
        <v>37</v>
      </c>
    </row>
    <row r="237" spans="1:16" ht="15.75" thickTop="1" thickBot="1">
      <c r="A237" s="88" t="s">
        <v>180</v>
      </c>
      <c r="B237" s="90">
        <v>131</v>
      </c>
      <c r="C237" s="90">
        <v>0</v>
      </c>
      <c r="D237" s="91">
        <v>0</v>
      </c>
      <c r="E237" s="90">
        <v>131</v>
      </c>
      <c r="F237" s="90">
        <v>454</v>
      </c>
      <c r="G237" s="92">
        <v>39.58</v>
      </c>
      <c r="H237" s="90">
        <v>104.57</v>
      </c>
      <c r="I237" s="94">
        <v>0.79820000000000002</v>
      </c>
      <c r="J237" s="90">
        <v>0.6</v>
      </c>
      <c r="K237" s="90">
        <v>3</v>
      </c>
      <c r="L237" s="90">
        <v>1.35</v>
      </c>
      <c r="M237" s="90">
        <v>128</v>
      </c>
      <c r="N237" s="90">
        <v>0.79</v>
      </c>
      <c r="O237" s="95">
        <v>243312</v>
      </c>
      <c r="P237" s="79">
        <f>+B237/$P$236</f>
        <v>3.5405405405405403</v>
      </c>
    </row>
    <row r="238" spans="1:16" ht="15" thickBot="1">
      <c r="A238" s="80" t="s">
        <v>181</v>
      </c>
      <c r="B238" s="82">
        <v>132</v>
      </c>
      <c r="C238" s="82">
        <v>0</v>
      </c>
      <c r="D238" s="108">
        <v>2</v>
      </c>
      <c r="E238" s="82">
        <v>130</v>
      </c>
      <c r="F238" s="82">
        <v>431</v>
      </c>
      <c r="G238" s="84">
        <v>38.83</v>
      </c>
      <c r="H238" s="82">
        <v>104.43</v>
      </c>
      <c r="I238" s="96">
        <v>0.80330000000000001</v>
      </c>
      <c r="J238" s="82">
        <v>0.6</v>
      </c>
      <c r="K238" s="82">
        <v>2</v>
      </c>
      <c r="L238" s="82">
        <v>1.64</v>
      </c>
      <c r="M238" s="82">
        <v>128</v>
      </c>
      <c r="N238" s="82">
        <v>0.79</v>
      </c>
      <c r="O238" s="87">
        <v>243312</v>
      </c>
      <c r="P238" s="79">
        <f t="shared" ref="P238:P244" si="13">+B238/$P$236</f>
        <v>3.5675675675675675</v>
      </c>
    </row>
    <row r="239" spans="1:16" ht="15" thickBot="1">
      <c r="A239" s="88" t="s">
        <v>182</v>
      </c>
      <c r="B239" s="90">
        <v>129</v>
      </c>
      <c r="C239" s="90">
        <v>0</v>
      </c>
      <c r="D239" s="91">
        <v>0</v>
      </c>
      <c r="E239" s="90">
        <v>129</v>
      </c>
      <c r="F239" s="90">
        <v>540</v>
      </c>
      <c r="G239" s="92">
        <v>47.08</v>
      </c>
      <c r="H239" s="90">
        <v>113.29</v>
      </c>
      <c r="I239" s="94">
        <v>0.87819999999999998</v>
      </c>
      <c r="J239" s="90">
        <v>0.6</v>
      </c>
      <c r="K239" s="90">
        <v>3</v>
      </c>
      <c r="L239" s="90">
        <v>1.28</v>
      </c>
      <c r="M239" s="90">
        <v>126</v>
      </c>
      <c r="N239" s="90">
        <v>0.87</v>
      </c>
      <c r="O239" s="95">
        <v>243312</v>
      </c>
      <c r="P239" s="79">
        <f t="shared" si="13"/>
        <v>3.4864864864864864</v>
      </c>
    </row>
    <row r="240" spans="1:16" ht="15" thickBot="1">
      <c r="A240" s="80" t="s">
        <v>183</v>
      </c>
      <c r="B240" s="82">
        <v>108</v>
      </c>
      <c r="C240" s="82">
        <v>0</v>
      </c>
      <c r="D240" s="83">
        <v>0</v>
      </c>
      <c r="E240" s="82">
        <v>108</v>
      </c>
      <c r="F240" s="82">
        <v>333</v>
      </c>
      <c r="G240" s="84">
        <v>29.03</v>
      </c>
      <c r="H240" s="82">
        <v>78.11</v>
      </c>
      <c r="I240" s="96">
        <v>0.72319999999999995</v>
      </c>
      <c r="J240" s="82">
        <v>0.6</v>
      </c>
      <c r="K240" s="82">
        <v>1</v>
      </c>
      <c r="L240" s="82">
        <v>2.02</v>
      </c>
      <c r="M240" s="82">
        <v>107</v>
      </c>
      <c r="N240" s="82">
        <v>0.71</v>
      </c>
      <c r="O240" s="87">
        <v>243312</v>
      </c>
      <c r="P240" s="79">
        <f t="shared" si="13"/>
        <v>2.9189189189189189</v>
      </c>
    </row>
    <row r="241" spans="1:16" ht="15" thickBot="1">
      <c r="A241" s="88" t="s">
        <v>184</v>
      </c>
      <c r="B241" s="90">
        <v>122</v>
      </c>
      <c r="C241" s="90">
        <v>0</v>
      </c>
      <c r="D241" s="109">
        <v>5</v>
      </c>
      <c r="E241" s="90">
        <v>117</v>
      </c>
      <c r="F241" s="90">
        <v>496</v>
      </c>
      <c r="G241" s="92">
        <v>47.88</v>
      </c>
      <c r="H241" s="90">
        <v>96.91</v>
      </c>
      <c r="I241" s="94">
        <v>0.82830000000000004</v>
      </c>
      <c r="J241" s="90">
        <v>0.6</v>
      </c>
      <c r="K241" s="90">
        <v>2</v>
      </c>
      <c r="L241" s="90">
        <v>1.55</v>
      </c>
      <c r="M241" s="90">
        <v>115</v>
      </c>
      <c r="N241" s="90">
        <v>0.82</v>
      </c>
      <c r="O241" s="95">
        <v>243395</v>
      </c>
      <c r="P241" s="79">
        <f t="shared" si="13"/>
        <v>3.2972972972972974</v>
      </c>
    </row>
    <row r="242" spans="1:16" ht="15" thickBot="1">
      <c r="A242" s="80" t="s">
        <v>185</v>
      </c>
      <c r="B242" s="82">
        <v>122</v>
      </c>
      <c r="C242" s="82">
        <v>0</v>
      </c>
      <c r="D242" s="83">
        <v>0</v>
      </c>
      <c r="E242" s="82">
        <v>122</v>
      </c>
      <c r="F242" s="82">
        <v>404</v>
      </c>
      <c r="G242" s="84">
        <v>35.22</v>
      </c>
      <c r="H242" s="82">
        <v>91.76</v>
      </c>
      <c r="I242" s="96">
        <v>0.75219999999999998</v>
      </c>
      <c r="J242" s="82">
        <v>0.6</v>
      </c>
      <c r="K242" s="82">
        <v>1</v>
      </c>
      <c r="L242" s="82">
        <v>2.02</v>
      </c>
      <c r="M242" s="82">
        <v>121</v>
      </c>
      <c r="N242" s="82">
        <v>0.74</v>
      </c>
      <c r="O242" s="87">
        <v>243395</v>
      </c>
      <c r="P242" s="79">
        <f t="shared" si="13"/>
        <v>3.2972972972972974</v>
      </c>
    </row>
    <row r="243" spans="1:16" ht="15" thickBot="1">
      <c r="A243" s="88" t="s">
        <v>186</v>
      </c>
      <c r="B243" s="90">
        <v>121</v>
      </c>
      <c r="C243" s="90">
        <v>0</v>
      </c>
      <c r="D243" s="109">
        <v>10</v>
      </c>
      <c r="E243" s="90">
        <v>111</v>
      </c>
      <c r="F243" s="90">
        <v>463</v>
      </c>
      <c r="G243" s="92">
        <v>41.71</v>
      </c>
      <c r="H243" s="90">
        <v>87.95</v>
      </c>
      <c r="I243" s="94">
        <v>0.79239999999999999</v>
      </c>
      <c r="J243" s="90">
        <v>0.6</v>
      </c>
      <c r="K243" s="90">
        <v>2</v>
      </c>
      <c r="L243" s="90">
        <v>1.27</v>
      </c>
      <c r="M243" s="90">
        <v>109</v>
      </c>
      <c r="N243" s="90">
        <v>0.78</v>
      </c>
      <c r="O243" s="95">
        <v>243395</v>
      </c>
      <c r="P243" s="79">
        <f t="shared" si="13"/>
        <v>3.2702702702702702</v>
      </c>
    </row>
    <row r="244" spans="1:16" ht="15.75" thickBot="1">
      <c r="A244" s="119" t="s">
        <v>87</v>
      </c>
      <c r="B244" s="121">
        <v>865</v>
      </c>
      <c r="C244" s="121">
        <v>0</v>
      </c>
      <c r="D244" s="121">
        <v>17</v>
      </c>
      <c r="E244" s="121">
        <v>848</v>
      </c>
      <c r="F244" s="120">
        <v>3121</v>
      </c>
      <c r="G244" s="121">
        <v>39.79</v>
      </c>
      <c r="H244" s="121">
        <v>677.02</v>
      </c>
      <c r="I244" s="121">
        <v>0.7984</v>
      </c>
      <c r="J244" s="119">
        <v>0.6</v>
      </c>
      <c r="K244" s="121">
        <v>14</v>
      </c>
      <c r="L244" s="121">
        <v>1.49</v>
      </c>
      <c r="M244" s="121">
        <v>834</v>
      </c>
      <c r="N244" s="121">
        <v>0.79</v>
      </c>
      <c r="O244" s="105"/>
      <c r="P244" s="79">
        <f t="shared" si="13"/>
        <v>23.378378378378379</v>
      </c>
    </row>
    <row r="245" spans="1:16" ht="15" thickBot="1">
      <c r="A245" s="88"/>
      <c r="B245" s="90"/>
      <c r="C245" s="90"/>
      <c r="D245" s="109"/>
      <c r="E245" s="90"/>
      <c r="F245" s="90"/>
      <c r="G245" s="92"/>
      <c r="H245" s="90"/>
      <c r="I245" s="94"/>
      <c r="J245" s="90"/>
      <c r="K245" s="90"/>
      <c r="L245" s="90"/>
      <c r="M245" s="90"/>
      <c r="N245" s="90"/>
      <c r="O245" s="95"/>
      <c r="P245" s="79"/>
    </row>
    <row r="246" spans="1:16" ht="15" thickBot="1">
      <c r="A246" s="80"/>
      <c r="B246" s="82"/>
      <c r="C246" s="82"/>
      <c r="D246" s="108"/>
      <c r="E246" s="82"/>
      <c r="F246" s="82"/>
      <c r="G246" s="84"/>
      <c r="H246" s="82"/>
      <c r="I246" s="96"/>
      <c r="J246" s="82"/>
      <c r="K246" s="82"/>
      <c r="L246" s="82"/>
      <c r="M246" s="82"/>
      <c r="N246" s="82"/>
      <c r="O246" s="87"/>
      <c r="P246" s="79"/>
    </row>
    <row r="247" spans="1:16" ht="15" thickBot="1">
      <c r="A247" s="88"/>
      <c r="B247" s="90"/>
      <c r="C247" s="90"/>
      <c r="D247" s="109"/>
      <c r="E247" s="90"/>
      <c r="F247" s="90"/>
      <c r="G247" s="92"/>
      <c r="H247" s="90"/>
      <c r="I247" s="94"/>
      <c r="J247" s="90"/>
      <c r="K247" s="90"/>
      <c r="L247" s="90"/>
      <c r="M247" s="90"/>
      <c r="N247" s="90"/>
      <c r="O247" s="95"/>
      <c r="P247" s="79"/>
    </row>
    <row r="248" spans="1:16" ht="15" thickBot="1">
      <c r="A248" s="80"/>
      <c r="B248" s="82"/>
      <c r="C248" s="82"/>
      <c r="D248" s="83"/>
      <c r="E248" s="82"/>
      <c r="F248" s="82"/>
      <c r="G248" s="84"/>
      <c r="H248" s="82"/>
      <c r="I248" s="96"/>
      <c r="J248" s="82"/>
      <c r="K248" s="82"/>
      <c r="L248" s="82"/>
      <c r="M248" s="82"/>
      <c r="N248" s="82"/>
      <c r="O248" s="87"/>
      <c r="P248" s="79"/>
    </row>
    <row r="249" spans="1:16" s="116" customFormat="1" ht="15.75" thickBot="1">
      <c r="A249" s="99"/>
      <c r="B249" s="100"/>
      <c r="C249" s="100"/>
      <c r="D249" s="101"/>
      <c r="E249" s="100"/>
      <c r="F249" s="100"/>
      <c r="G249" s="101"/>
      <c r="H249" s="102"/>
      <c r="I249" s="101"/>
      <c r="J249" s="99"/>
      <c r="K249" s="101"/>
      <c r="L249" s="101"/>
      <c r="M249" s="100"/>
      <c r="N249" s="101"/>
      <c r="O249" s="105"/>
      <c r="P249" s="79"/>
    </row>
    <row r="250" spans="1:16" s="116" customFormat="1" ht="15">
      <c r="A250" s="123"/>
      <c r="B250" s="125"/>
      <c r="C250" s="125"/>
      <c r="D250" s="124"/>
      <c r="E250" s="125"/>
      <c r="F250" s="125"/>
      <c r="G250" s="125"/>
      <c r="H250" s="123"/>
      <c r="I250" s="125"/>
      <c r="J250" s="125"/>
      <c r="K250" s="125"/>
      <c r="L250" s="125"/>
      <c r="M250" s="115"/>
      <c r="N250" s="115"/>
      <c r="O250" s="115"/>
    </row>
    <row r="251" spans="1:16" ht="18">
      <c r="A251" s="104" t="s">
        <v>128</v>
      </c>
    </row>
    <row r="252" spans="1:16" ht="33" customHeight="1" thickBot="1">
      <c r="A252" s="106" t="s">
        <v>129</v>
      </c>
    </row>
    <row r="253" spans="1:16" ht="15.75" thickBot="1">
      <c r="A253" s="70" t="s">
        <v>71</v>
      </c>
      <c r="B253" s="70" t="s">
        <v>72</v>
      </c>
      <c r="C253" s="107" t="s">
        <v>73</v>
      </c>
      <c r="D253" s="107" t="s">
        <v>74</v>
      </c>
      <c r="E253" s="70" t="s">
        <v>72</v>
      </c>
      <c r="F253" s="70" t="s">
        <v>75</v>
      </c>
      <c r="G253" s="70" t="s">
        <v>76</v>
      </c>
      <c r="H253" s="107" t="s">
        <v>77</v>
      </c>
      <c r="I253" s="107"/>
      <c r="J253" s="107"/>
      <c r="K253" s="163" t="s">
        <v>78</v>
      </c>
      <c r="L253" s="164"/>
      <c r="M253" s="163" t="s">
        <v>79</v>
      </c>
      <c r="N253" s="164"/>
      <c r="O253" s="107" t="s">
        <v>80</v>
      </c>
      <c r="P253" s="66" t="s">
        <v>81</v>
      </c>
    </row>
    <row r="254" spans="1:16" ht="16.5" thickTop="1" thickBot="1">
      <c r="A254" s="70" t="s">
        <v>82</v>
      </c>
      <c r="B254" s="70" t="s">
        <v>83</v>
      </c>
      <c r="C254" s="70" t="s">
        <v>84</v>
      </c>
      <c r="D254" s="70" t="s">
        <v>85</v>
      </c>
      <c r="E254" s="70" t="s">
        <v>86</v>
      </c>
      <c r="F254" s="70" t="s">
        <v>87</v>
      </c>
      <c r="G254" s="70" t="s">
        <v>40</v>
      </c>
      <c r="H254" s="70" t="s">
        <v>88</v>
      </c>
      <c r="I254" s="70" t="s">
        <v>89</v>
      </c>
      <c r="J254" s="70" t="s">
        <v>90</v>
      </c>
      <c r="K254" s="70" t="s">
        <v>72</v>
      </c>
      <c r="L254" s="70" t="s">
        <v>89</v>
      </c>
      <c r="M254" s="70" t="s">
        <v>72</v>
      </c>
      <c r="N254" s="70" t="s">
        <v>89</v>
      </c>
      <c r="O254" s="70" t="s">
        <v>91</v>
      </c>
      <c r="P254">
        <v>24</v>
      </c>
    </row>
    <row r="255" spans="1:16" ht="15.75" thickTop="1" thickBot="1">
      <c r="A255" s="88" t="s">
        <v>180</v>
      </c>
      <c r="B255" s="90">
        <v>55</v>
      </c>
      <c r="C255" s="90">
        <v>1</v>
      </c>
      <c r="D255" s="91">
        <v>0</v>
      </c>
      <c r="E255" s="90">
        <v>55</v>
      </c>
      <c r="F255" s="90">
        <v>252</v>
      </c>
      <c r="G255" s="92">
        <v>33.869999999999997</v>
      </c>
      <c r="H255" s="90">
        <v>40.369999999999997</v>
      </c>
      <c r="I255" s="94">
        <v>0.73399999999999999</v>
      </c>
      <c r="J255" s="90">
        <v>0.6</v>
      </c>
      <c r="K255" s="90">
        <v>1</v>
      </c>
      <c r="L255" s="90">
        <v>1.98</v>
      </c>
      <c r="M255" s="90">
        <v>54</v>
      </c>
      <c r="N255" s="90">
        <v>0.71</v>
      </c>
      <c r="O255" s="95">
        <v>243382</v>
      </c>
      <c r="P255" s="79">
        <f>+B255/$P$254</f>
        <v>2.2916666666666665</v>
      </c>
    </row>
    <row r="256" spans="1:16" ht="15" thickBot="1">
      <c r="A256" s="80" t="s">
        <v>181</v>
      </c>
      <c r="B256" s="82">
        <v>53</v>
      </c>
      <c r="C256" s="82">
        <v>1</v>
      </c>
      <c r="D256" s="83">
        <v>0</v>
      </c>
      <c r="E256" s="82">
        <v>53</v>
      </c>
      <c r="F256" s="82">
        <v>214</v>
      </c>
      <c r="G256" s="84">
        <v>29.72</v>
      </c>
      <c r="H256" s="82">
        <v>43.73</v>
      </c>
      <c r="I256" s="96">
        <v>0.82520000000000004</v>
      </c>
      <c r="J256" s="82">
        <v>0.6</v>
      </c>
      <c r="K256" s="82">
        <v>0</v>
      </c>
      <c r="L256" s="82">
        <v>0</v>
      </c>
      <c r="M256" s="82">
        <v>53</v>
      </c>
      <c r="N256" s="82">
        <v>0.83</v>
      </c>
      <c r="O256" s="87">
        <v>243382</v>
      </c>
      <c r="P256" s="79">
        <f t="shared" ref="P256:P263" si="14">+B256/$P$254</f>
        <v>2.2083333333333335</v>
      </c>
    </row>
    <row r="257" spans="1:16" ht="15" thickBot="1">
      <c r="A257" s="88" t="s">
        <v>182</v>
      </c>
      <c r="B257" s="90">
        <v>76</v>
      </c>
      <c r="C257" s="90">
        <v>1</v>
      </c>
      <c r="D257" s="91">
        <v>0</v>
      </c>
      <c r="E257" s="90">
        <v>76</v>
      </c>
      <c r="F257" s="90">
        <v>280</v>
      </c>
      <c r="G257" s="92">
        <v>37.630000000000003</v>
      </c>
      <c r="H257" s="90">
        <v>59.37</v>
      </c>
      <c r="I257" s="94">
        <v>0.78120000000000001</v>
      </c>
      <c r="J257" s="90">
        <v>0.6</v>
      </c>
      <c r="K257" s="90">
        <v>0</v>
      </c>
      <c r="L257" s="90">
        <v>0</v>
      </c>
      <c r="M257" s="90">
        <v>76</v>
      </c>
      <c r="N257" s="90">
        <v>0.78</v>
      </c>
      <c r="O257" s="95">
        <v>243382</v>
      </c>
      <c r="P257" s="79">
        <f t="shared" si="14"/>
        <v>3.1666666666666665</v>
      </c>
    </row>
    <row r="258" spans="1:16" ht="15" thickBot="1">
      <c r="A258" s="80" t="s">
        <v>183</v>
      </c>
      <c r="B258" s="82">
        <v>45</v>
      </c>
      <c r="C258" s="82">
        <v>0</v>
      </c>
      <c r="D258" s="83">
        <v>0</v>
      </c>
      <c r="E258" s="82">
        <v>45</v>
      </c>
      <c r="F258" s="82">
        <v>155</v>
      </c>
      <c r="G258" s="84">
        <v>20.83</v>
      </c>
      <c r="H258" s="82">
        <v>27.4</v>
      </c>
      <c r="I258" s="96">
        <v>0.6089</v>
      </c>
      <c r="J258" s="82">
        <v>0.6</v>
      </c>
      <c r="K258" s="82">
        <v>0</v>
      </c>
      <c r="L258" s="82">
        <v>0</v>
      </c>
      <c r="M258" s="82">
        <v>45</v>
      </c>
      <c r="N258" s="82">
        <v>0.61</v>
      </c>
      <c r="O258" s="87">
        <v>243382</v>
      </c>
      <c r="P258" s="79">
        <f t="shared" si="14"/>
        <v>1.875</v>
      </c>
    </row>
    <row r="259" spans="1:16" ht="15" thickBot="1">
      <c r="A259" s="88" t="s">
        <v>184</v>
      </c>
      <c r="B259" s="90">
        <v>57</v>
      </c>
      <c r="C259" s="90">
        <v>1</v>
      </c>
      <c r="D259" s="91">
        <v>0</v>
      </c>
      <c r="E259" s="90">
        <v>57</v>
      </c>
      <c r="F259" s="90">
        <v>213</v>
      </c>
      <c r="G259" s="92">
        <v>31.7</v>
      </c>
      <c r="H259" s="90">
        <v>38.119999999999997</v>
      </c>
      <c r="I259" s="94">
        <v>0.66879999999999995</v>
      </c>
      <c r="J259" s="90">
        <v>0.6</v>
      </c>
      <c r="K259" s="90">
        <v>0</v>
      </c>
      <c r="L259" s="90">
        <v>0</v>
      </c>
      <c r="M259" s="90">
        <v>57</v>
      </c>
      <c r="N259" s="90">
        <v>0.67</v>
      </c>
      <c r="O259" s="95">
        <v>243382</v>
      </c>
      <c r="P259" s="79">
        <f t="shared" si="14"/>
        <v>2.375</v>
      </c>
    </row>
    <row r="260" spans="1:16" ht="15" thickBot="1">
      <c r="A260" s="80" t="s">
        <v>185</v>
      </c>
      <c r="B260" s="82">
        <v>72</v>
      </c>
      <c r="C260" s="82">
        <v>0</v>
      </c>
      <c r="D260" s="108">
        <v>2</v>
      </c>
      <c r="E260" s="82">
        <v>70</v>
      </c>
      <c r="F260" s="82">
        <v>220</v>
      </c>
      <c r="G260" s="84">
        <v>29.57</v>
      </c>
      <c r="H260" s="82">
        <v>51.36</v>
      </c>
      <c r="I260" s="96">
        <v>0.73380000000000001</v>
      </c>
      <c r="J260" s="82">
        <v>0.6</v>
      </c>
      <c r="K260" s="82">
        <v>0</v>
      </c>
      <c r="L260" s="82">
        <v>0</v>
      </c>
      <c r="M260" s="82">
        <v>70</v>
      </c>
      <c r="N260" s="82">
        <v>0.73</v>
      </c>
      <c r="O260" s="87">
        <v>243382</v>
      </c>
      <c r="P260" s="79">
        <f t="shared" si="14"/>
        <v>3</v>
      </c>
    </row>
    <row r="261" spans="1:16" ht="15" thickBot="1">
      <c r="A261" s="88" t="s">
        <v>186</v>
      </c>
      <c r="B261" s="90">
        <v>47</v>
      </c>
      <c r="C261" s="90">
        <v>0</v>
      </c>
      <c r="D261" s="91">
        <v>0</v>
      </c>
      <c r="E261" s="90">
        <v>47</v>
      </c>
      <c r="F261" s="90">
        <v>157</v>
      </c>
      <c r="G261" s="92">
        <v>21.81</v>
      </c>
      <c r="H261" s="90">
        <v>41.08</v>
      </c>
      <c r="I261" s="94">
        <v>0.87409999999999999</v>
      </c>
      <c r="J261" s="90">
        <v>0.6</v>
      </c>
      <c r="K261" s="90">
        <v>0</v>
      </c>
      <c r="L261" s="90">
        <v>0</v>
      </c>
      <c r="M261" s="90">
        <v>47</v>
      </c>
      <c r="N261" s="90">
        <v>0.87</v>
      </c>
      <c r="O261" s="95">
        <v>243412</v>
      </c>
      <c r="P261" s="79">
        <f t="shared" si="14"/>
        <v>1.9583333333333333</v>
      </c>
    </row>
    <row r="262" spans="1:16" ht="15" thickBot="1">
      <c r="A262" s="80" t="s">
        <v>187</v>
      </c>
      <c r="B262" s="82">
        <v>66</v>
      </c>
      <c r="C262" s="82">
        <v>3</v>
      </c>
      <c r="D262" s="83">
        <v>0</v>
      </c>
      <c r="E262" s="82">
        <v>66</v>
      </c>
      <c r="F262" s="82">
        <v>237</v>
      </c>
      <c r="G262" s="84">
        <v>31.85</v>
      </c>
      <c r="H262" s="82">
        <v>44.88</v>
      </c>
      <c r="I262" s="96">
        <v>0.67989999999999995</v>
      </c>
      <c r="J262" s="82">
        <v>0.6</v>
      </c>
      <c r="K262" s="82">
        <v>0</v>
      </c>
      <c r="L262" s="82">
        <v>0</v>
      </c>
      <c r="M262" s="82">
        <v>66</v>
      </c>
      <c r="N262" s="82">
        <v>0.68</v>
      </c>
      <c r="O262" s="87">
        <v>243438</v>
      </c>
      <c r="P262" s="79">
        <f t="shared" si="14"/>
        <v>2.75</v>
      </c>
    </row>
    <row r="263" spans="1:16" ht="15.75" thickBot="1">
      <c r="A263" s="119" t="s">
        <v>87</v>
      </c>
      <c r="B263" s="121">
        <v>471</v>
      </c>
      <c r="C263" s="121">
        <v>7</v>
      </c>
      <c r="D263" s="121">
        <v>2</v>
      </c>
      <c r="E263" s="121">
        <v>469</v>
      </c>
      <c r="F263" s="120">
        <v>1728</v>
      </c>
      <c r="G263" s="121">
        <v>29.63</v>
      </c>
      <c r="H263" s="121">
        <v>346.32</v>
      </c>
      <c r="I263" s="121">
        <v>0.73839999999999995</v>
      </c>
      <c r="J263" s="119">
        <v>0.6</v>
      </c>
      <c r="K263" s="121">
        <v>1</v>
      </c>
      <c r="L263" s="121">
        <v>1.98</v>
      </c>
      <c r="M263" s="121">
        <v>468</v>
      </c>
      <c r="N263" s="121">
        <v>0.74</v>
      </c>
      <c r="O263" s="105"/>
      <c r="P263" s="79">
        <f t="shared" si="14"/>
        <v>19.625</v>
      </c>
    </row>
    <row r="264" spans="1:16" ht="15" thickBot="1">
      <c r="A264" s="80"/>
      <c r="B264" s="82"/>
      <c r="C264" s="82"/>
      <c r="D264" s="83"/>
      <c r="E264" s="82"/>
      <c r="F264" s="82"/>
      <c r="G264" s="84"/>
      <c r="H264" s="82"/>
      <c r="I264" s="96"/>
      <c r="J264" s="82"/>
      <c r="K264" s="82"/>
      <c r="L264" s="82"/>
      <c r="M264" s="82"/>
      <c r="N264" s="82"/>
      <c r="O264" s="87"/>
      <c r="P264" s="79"/>
    </row>
    <row r="265" spans="1:16" ht="15" thickBot="1">
      <c r="A265" s="88"/>
      <c r="B265" s="90"/>
      <c r="C265" s="90"/>
      <c r="D265" s="91"/>
      <c r="E265" s="90"/>
      <c r="F265" s="90"/>
      <c r="G265" s="92"/>
      <c r="H265" s="90"/>
      <c r="I265" s="94"/>
      <c r="J265" s="90"/>
      <c r="K265" s="90"/>
      <c r="L265" s="90"/>
      <c r="M265" s="90"/>
      <c r="N265" s="90"/>
      <c r="O265" s="95"/>
      <c r="P265" s="79"/>
    </row>
    <row r="266" spans="1:16" ht="15" thickBot="1">
      <c r="A266" s="80"/>
      <c r="B266" s="82"/>
      <c r="C266" s="82"/>
      <c r="D266" s="83"/>
      <c r="E266" s="82"/>
      <c r="F266" s="82"/>
      <c r="G266" s="84"/>
      <c r="H266" s="82"/>
      <c r="I266" s="96"/>
      <c r="J266" s="82"/>
      <c r="K266" s="82"/>
      <c r="L266" s="82"/>
      <c r="M266" s="82"/>
      <c r="N266" s="82"/>
      <c r="O266" s="87"/>
      <c r="P266" s="79"/>
    </row>
    <row r="267" spans="1:16" ht="15.75" thickBot="1">
      <c r="A267" s="119"/>
      <c r="B267" s="120"/>
      <c r="C267" s="120"/>
      <c r="D267" s="121"/>
      <c r="E267" s="120"/>
      <c r="F267" s="120"/>
      <c r="G267" s="121"/>
      <c r="H267" s="122"/>
      <c r="I267" s="121"/>
      <c r="J267" s="119"/>
      <c r="K267" s="121"/>
      <c r="L267" s="121"/>
      <c r="M267" s="120"/>
      <c r="N267" s="121"/>
      <c r="O267" s="105"/>
      <c r="P267" s="79"/>
    </row>
    <row r="268" spans="1:16" s="116" customFormat="1" ht="15">
      <c r="A268" s="111"/>
      <c r="B268" s="112"/>
      <c r="C268" s="113"/>
      <c r="D268" s="112"/>
      <c r="E268" s="113"/>
      <c r="F268" s="114"/>
      <c r="G268" s="113"/>
      <c r="H268" s="111"/>
      <c r="I268" s="113"/>
      <c r="J268" s="113"/>
      <c r="K268" s="112"/>
      <c r="L268" s="113"/>
      <c r="M268" s="115"/>
      <c r="N268" s="115"/>
      <c r="O268" s="115"/>
    </row>
    <row r="269" spans="1:16" ht="18">
      <c r="A269" s="104" t="s">
        <v>130</v>
      </c>
    </row>
    <row r="270" spans="1:16" ht="31.5" customHeight="1" thickBot="1">
      <c r="A270" s="106" t="s">
        <v>213</v>
      </c>
    </row>
    <row r="271" spans="1:16" ht="15.75" thickBot="1">
      <c r="A271" s="70" t="s">
        <v>71</v>
      </c>
      <c r="B271" s="70" t="s">
        <v>72</v>
      </c>
      <c r="C271" s="107" t="s">
        <v>73</v>
      </c>
      <c r="D271" s="107" t="s">
        <v>74</v>
      </c>
      <c r="E271" s="70" t="s">
        <v>72</v>
      </c>
      <c r="F271" s="70" t="s">
        <v>75</v>
      </c>
      <c r="G271" s="70" t="s">
        <v>76</v>
      </c>
      <c r="H271" s="107" t="s">
        <v>77</v>
      </c>
      <c r="I271" s="107"/>
      <c r="J271" s="107"/>
      <c r="K271" s="163" t="s">
        <v>78</v>
      </c>
      <c r="L271" s="164"/>
      <c r="M271" s="107" t="s">
        <v>79</v>
      </c>
      <c r="N271" s="130"/>
      <c r="O271" s="130"/>
      <c r="P271" s="66" t="s">
        <v>81</v>
      </c>
    </row>
    <row r="272" spans="1:16" ht="16.5" thickTop="1" thickBot="1">
      <c r="A272" s="70" t="s">
        <v>82</v>
      </c>
      <c r="B272" s="70" t="s">
        <v>83</v>
      </c>
      <c r="C272" s="70" t="s">
        <v>84</v>
      </c>
      <c r="D272" s="70" t="s">
        <v>85</v>
      </c>
      <c r="E272" s="70" t="s">
        <v>86</v>
      </c>
      <c r="F272" s="70" t="s">
        <v>87</v>
      </c>
      <c r="G272" s="70" t="s">
        <v>40</v>
      </c>
      <c r="H272" s="70" t="s">
        <v>88</v>
      </c>
      <c r="I272" s="70" t="s">
        <v>89</v>
      </c>
      <c r="J272" s="70" t="s">
        <v>90</v>
      </c>
      <c r="K272" s="70" t="s">
        <v>72</v>
      </c>
      <c r="L272" s="70" t="s">
        <v>89</v>
      </c>
      <c r="M272" s="70" t="s">
        <v>72</v>
      </c>
      <c r="N272" s="131"/>
      <c r="O272" s="131"/>
      <c r="P272">
        <v>22</v>
      </c>
    </row>
    <row r="273" spans="1:18" ht="15.75" thickTop="1" thickBot="1">
      <c r="A273" s="88" t="s">
        <v>180</v>
      </c>
      <c r="B273" s="90">
        <v>57</v>
      </c>
      <c r="C273" s="90">
        <v>0</v>
      </c>
      <c r="D273" s="91">
        <v>0</v>
      </c>
      <c r="E273" s="90">
        <v>57</v>
      </c>
      <c r="F273" s="90">
        <v>347</v>
      </c>
      <c r="G273" s="92">
        <v>50.88</v>
      </c>
      <c r="H273" s="90">
        <v>50.41</v>
      </c>
      <c r="I273" s="94">
        <v>0.88429999999999997</v>
      </c>
      <c r="J273" s="90">
        <v>0.6</v>
      </c>
      <c r="K273" s="90">
        <v>0</v>
      </c>
      <c r="L273" s="90">
        <v>0</v>
      </c>
      <c r="M273" s="90">
        <v>57</v>
      </c>
      <c r="N273" s="90">
        <v>0.88</v>
      </c>
      <c r="O273" s="95">
        <v>243271</v>
      </c>
      <c r="P273" s="79">
        <f>+B273/$P$272</f>
        <v>2.5909090909090908</v>
      </c>
      <c r="R273" s="132">
        <f>+P17</f>
        <v>0</v>
      </c>
    </row>
    <row r="274" spans="1:18" ht="15" thickBot="1">
      <c r="A274" s="80" t="s">
        <v>181</v>
      </c>
      <c r="B274" s="82">
        <v>51</v>
      </c>
      <c r="C274" s="82">
        <v>0</v>
      </c>
      <c r="D274" s="83">
        <v>0</v>
      </c>
      <c r="E274" s="82">
        <v>51</v>
      </c>
      <c r="F274" s="82">
        <v>157</v>
      </c>
      <c r="G274" s="84">
        <v>23.79</v>
      </c>
      <c r="H274" s="82">
        <v>36.08</v>
      </c>
      <c r="I274" s="96">
        <v>0.70740000000000003</v>
      </c>
      <c r="J274" s="82">
        <v>0.6</v>
      </c>
      <c r="K274" s="82">
        <v>0</v>
      </c>
      <c r="L274" s="82">
        <v>0</v>
      </c>
      <c r="M274" s="82">
        <v>51</v>
      </c>
      <c r="N274" s="82">
        <v>0.71</v>
      </c>
      <c r="O274" s="87">
        <v>243271</v>
      </c>
      <c r="P274" s="79">
        <f t="shared" ref="P274:P281" si="15">+B274/$P$272</f>
        <v>2.3181818181818183</v>
      </c>
      <c r="R274" s="132">
        <f>+P34</f>
        <v>0</v>
      </c>
    </row>
    <row r="275" spans="1:18" ht="15" thickBot="1">
      <c r="A275" s="88" t="s">
        <v>182</v>
      </c>
      <c r="B275" s="90">
        <v>57</v>
      </c>
      <c r="C275" s="90">
        <v>0</v>
      </c>
      <c r="D275" s="91">
        <v>0</v>
      </c>
      <c r="E275" s="90">
        <v>57</v>
      </c>
      <c r="F275" s="90">
        <v>221</v>
      </c>
      <c r="G275" s="92">
        <v>32.4</v>
      </c>
      <c r="H275" s="90">
        <v>48.47</v>
      </c>
      <c r="I275" s="94">
        <v>0.85040000000000004</v>
      </c>
      <c r="J275" s="90">
        <v>0.6</v>
      </c>
      <c r="K275" s="90">
        <v>0</v>
      </c>
      <c r="L275" s="90">
        <v>0</v>
      </c>
      <c r="M275" s="90">
        <v>57</v>
      </c>
      <c r="N275" s="90">
        <v>0.85</v>
      </c>
      <c r="O275" s="95">
        <v>243307</v>
      </c>
      <c r="P275" s="79">
        <f t="shared" si="15"/>
        <v>2.5909090909090908</v>
      </c>
      <c r="R275" s="132">
        <f>+P52</f>
        <v>0</v>
      </c>
    </row>
    <row r="276" spans="1:18" ht="15" thickBot="1">
      <c r="A276" s="80" t="s">
        <v>183</v>
      </c>
      <c r="B276" s="82">
        <v>60</v>
      </c>
      <c r="C276" s="82">
        <v>0</v>
      </c>
      <c r="D276" s="83">
        <v>0</v>
      </c>
      <c r="E276" s="82">
        <v>60</v>
      </c>
      <c r="F276" s="82">
        <v>232</v>
      </c>
      <c r="G276" s="84">
        <v>34.020000000000003</v>
      </c>
      <c r="H276" s="82">
        <v>42.67</v>
      </c>
      <c r="I276" s="96">
        <v>0.71120000000000005</v>
      </c>
      <c r="J276" s="82">
        <v>0.6</v>
      </c>
      <c r="K276" s="82">
        <v>0</v>
      </c>
      <c r="L276" s="82">
        <v>0</v>
      </c>
      <c r="M276" s="82">
        <v>60</v>
      </c>
      <c r="N276" s="82">
        <v>0.71</v>
      </c>
      <c r="O276" s="87">
        <v>243307</v>
      </c>
      <c r="P276" s="79">
        <f t="shared" si="15"/>
        <v>2.7272727272727271</v>
      </c>
      <c r="R276" s="132">
        <f>+P70</f>
        <v>0</v>
      </c>
    </row>
    <row r="277" spans="1:18" ht="15" thickBot="1">
      <c r="A277" s="88" t="s">
        <v>184</v>
      </c>
      <c r="B277" s="90">
        <v>43</v>
      </c>
      <c r="C277" s="90">
        <v>0</v>
      </c>
      <c r="D277" s="91">
        <v>0</v>
      </c>
      <c r="E277" s="90">
        <v>43</v>
      </c>
      <c r="F277" s="90">
        <v>171</v>
      </c>
      <c r="G277" s="92">
        <v>27.76</v>
      </c>
      <c r="H277" s="90">
        <v>32.36</v>
      </c>
      <c r="I277" s="94">
        <v>0.75249999999999995</v>
      </c>
      <c r="J277" s="90">
        <v>0.6</v>
      </c>
      <c r="K277" s="90">
        <v>0</v>
      </c>
      <c r="L277" s="90">
        <v>0</v>
      </c>
      <c r="M277" s="90">
        <v>43</v>
      </c>
      <c r="N277" s="90">
        <v>0.75</v>
      </c>
      <c r="O277" s="95">
        <v>243412</v>
      </c>
      <c r="P277" s="79">
        <f t="shared" si="15"/>
        <v>1.9545454545454546</v>
      </c>
      <c r="R277" s="132">
        <f>+P88</f>
        <v>0</v>
      </c>
    </row>
    <row r="278" spans="1:18" ht="15" thickBot="1">
      <c r="A278" s="80" t="s">
        <v>185</v>
      </c>
      <c r="B278" s="82">
        <v>50</v>
      </c>
      <c r="C278" s="82">
        <v>0</v>
      </c>
      <c r="D278" s="83">
        <v>0</v>
      </c>
      <c r="E278" s="82">
        <v>50</v>
      </c>
      <c r="F278" s="82">
        <v>331</v>
      </c>
      <c r="G278" s="84">
        <v>48.53</v>
      </c>
      <c r="H278" s="82">
        <v>44.77</v>
      </c>
      <c r="I278" s="96">
        <v>0.89539999999999997</v>
      </c>
      <c r="J278" s="82">
        <v>0.6</v>
      </c>
      <c r="K278" s="82">
        <v>0</v>
      </c>
      <c r="L278" s="82">
        <v>0</v>
      </c>
      <c r="M278" s="82">
        <v>50</v>
      </c>
      <c r="N278" s="82">
        <v>0.9</v>
      </c>
      <c r="O278" s="87">
        <v>243412</v>
      </c>
      <c r="P278" s="79">
        <f t="shared" si="15"/>
        <v>2.2727272727272729</v>
      </c>
      <c r="R278" s="132">
        <f>+P106</f>
        <v>0</v>
      </c>
    </row>
    <row r="279" spans="1:18" ht="15" thickBot="1">
      <c r="A279" s="88" t="s">
        <v>186</v>
      </c>
      <c r="B279" s="90">
        <v>49</v>
      </c>
      <c r="C279" s="90">
        <v>0</v>
      </c>
      <c r="D279" s="91">
        <v>0</v>
      </c>
      <c r="E279" s="90">
        <v>49</v>
      </c>
      <c r="F279" s="90">
        <v>208</v>
      </c>
      <c r="G279" s="92">
        <v>31.52</v>
      </c>
      <c r="H279" s="90">
        <v>41.83</v>
      </c>
      <c r="I279" s="94">
        <v>0.8538</v>
      </c>
      <c r="J279" s="90">
        <v>0.6</v>
      </c>
      <c r="K279" s="90">
        <v>0</v>
      </c>
      <c r="L279" s="90">
        <v>0</v>
      </c>
      <c r="M279" s="90">
        <v>49</v>
      </c>
      <c r="N279" s="90">
        <v>0.85</v>
      </c>
      <c r="O279" s="95">
        <v>243412</v>
      </c>
      <c r="P279" s="79">
        <f>+B279/$P$272</f>
        <v>2.2272727272727271</v>
      </c>
      <c r="R279" s="132">
        <f>+P124</f>
        <v>0</v>
      </c>
    </row>
    <row r="280" spans="1:18" ht="15" thickBot="1">
      <c r="A280" s="80" t="s">
        <v>187</v>
      </c>
      <c r="B280" s="82">
        <v>73</v>
      </c>
      <c r="C280" s="82">
        <v>0</v>
      </c>
      <c r="D280" s="83">
        <v>0</v>
      </c>
      <c r="E280" s="82">
        <v>73</v>
      </c>
      <c r="F280" s="82">
        <v>339</v>
      </c>
      <c r="G280" s="84">
        <v>49.71</v>
      </c>
      <c r="H280" s="82">
        <v>52.64</v>
      </c>
      <c r="I280" s="96">
        <v>0.72109999999999996</v>
      </c>
      <c r="J280" s="82">
        <v>0.6</v>
      </c>
      <c r="K280" s="82">
        <v>1</v>
      </c>
      <c r="L280" s="82">
        <v>1.22</v>
      </c>
      <c r="M280" s="82">
        <v>72</v>
      </c>
      <c r="N280" s="82">
        <v>0.71</v>
      </c>
      <c r="O280" s="87">
        <v>243425</v>
      </c>
      <c r="P280" s="79">
        <f t="shared" si="15"/>
        <v>3.3181818181818183</v>
      </c>
      <c r="R280" s="132">
        <f>+P142</f>
        <v>0</v>
      </c>
    </row>
    <row r="281" spans="1:18" ht="15.75" thickBot="1">
      <c r="A281" s="119" t="s">
        <v>87</v>
      </c>
      <c r="B281" s="121">
        <v>440</v>
      </c>
      <c r="C281" s="121">
        <v>0</v>
      </c>
      <c r="D281" s="121">
        <v>0</v>
      </c>
      <c r="E281" s="121">
        <v>440</v>
      </c>
      <c r="F281" s="120">
        <v>2006</v>
      </c>
      <c r="G281" s="121">
        <v>37.520000000000003</v>
      </c>
      <c r="H281" s="121">
        <v>349.23</v>
      </c>
      <c r="I281" s="121">
        <v>0.79369999999999996</v>
      </c>
      <c r="J281" s="119">
        <v>0.6</v>
      </c>
      <c r="K281" s="121">
        <v>1</v>
      </c>
      <c r="L281" s="121">
        <v>1.22</v>
      </c>
      <c r="M281" s="121">
        <v>439</v>
      </c>
      <c r="N281" s="121">
        <v>0.79</v>
      </c>
      <c r="O281" s="105"/>
      <c r="P281" s="79">
        <f t="shared" si="15"/>
        <v>20</v>
      </c>
      <c r="R281" s="132">
        <f>+P161</f>
        <v>0</v>
      </c>
    </row>
    <row r="282" spans="1:18" ht="15" thickBot="1">
      <c r="A282" s="80"/>
      <c r="B282" s="82"/>
      <c r="C282" s="82"/>
      <c r="D282" s="83"/>
      <c r="E282" s="82"/>
      <c r="F282" s="82"/>
      <c r="G282" s="84"/>
      <c r="H282" s="82"/>
      <c r="I282" s="96"/>
      <c r="J282" s="82"/>
      <c r="K282" s="82"/>
      <c r="L282" s="82"/>
      <c r="M282" s="82"/>
      <c r="N282" s="82"/>
      <c r="O282" s="87"/>
      <c r="P282" s="79"/>
      <c r="R282" s="132"/>
    </row>
    <row r="283" spans="1:18" ht="15" thickBot="1">
      <c r="A283" s="88"/>
      <c r="B283" s="90"/>
      <c r="C283" s="90"/>
      <c r="D283" s="91"/>
      <c r="E283" s="90"/>
      <c r="F283" s="90"/>
      <c r="G283" s="92"/>
      <c r="H283" s="90"/>
      <c r="I283" s="94"/>
      <c r="J283" s="90"/>
      <c r="K283" s="90"/>
      <c r="L283" s="90"/>
      <c r="M283" s="90"/>
      <c r="N283" s="90"/>
      <c r="O283" s="95"/>
      <c r="P283" s="79"/>
      <c r="R283" s="132"/>
    </row>
    <row r="284" spans="1:18" ht="15" thickBot="1">
      <c r="A284" s="80"/>
      <c r="B284" s="82"/>
      <c r="C284" s="82"/>
      <c r="D284" s="83"/>
      <c r="E284" s="82"/>
      <c r="F284" s="82"/>
      <c r="G284" s="84"/>
      <c r="H284" s="82"/>
      <c r="I284" s="96"/>
      <c r="J284" s="82"/>
      <c r="K284" s="82"/>
      <c r="L284" s="82"/>
      <c r="M284" s="82"/>
      <c r="N284" s="82"/>
      <c r="O284" s="87"/>
      <c r="P284" s="79"/>
      <c r="R284" s="132"/>
    </row>
    <row r="285" spans="1:18" ht="15.75" thickBot="1">
      <c r="A285" s="119"/>
      <c r="B285" s="121"/>
      <c r="C285" s="121"/>
      <c r="D285" s="121"/>
      <c r="E285" s="121"/>
      <c r="F285" s="120"/>
      <c r="G285" s="121"/>
      <c r="H285" s="121"/>
      <c r="I285" s="121"/>
      <c r="J285" s="119"/>
      <c r="K285" s="121"/>
      <c r="L285" s="121"/>
      <c r="M285" s="121"/>
      <c r="N285" s="121"/>
      <c r="O285" s="105"/>
      <c r="P285" s="79"/>
      <c r="R285" s="132"/>
    </row>
    <row r="286" spans="1:18">
      <c r="R286" s="132">
        <f>+P249</f>
        <v>0</v>
      </c>
    </row>
    <row r="287" spans="1:18">
      <c r="R287" s="132">
        <f>+P267</f>
        <v>0</v>
      </c>
    </row>
    <row r="288" spans="1:18">
      <c r="R288" s="132">
        <f>+P285</f>
        <v>0</v>
      </c>
    </row>
    <row r="290" spans="18:18">
      <c r="R290" s="26">
        <f>SUM(R273:R288)</f>
        <v>0</v>
      </c>
    </row>
    <row r="291" spans="18:18">
      <c r="R291">
        <f>+R290/16</f>
        <v>0</v>
      </c>
    </row>
  </sheetData>
  <mergeCells count="33">
    <mergeCell ref="K253:L253"/>
    <mergeCell ref="M253:N253"/>
    <mergeCell ref="K271:L271"/>
    <mergeCell ref="K201:L201"/>
    <mergeCell ref="M201:N201"/>
    <mergeCell ref="K216:L216"/>
    <mergeCell ref="M216:N216"/>
    <mergeCell ref="K235:L235"/>
    <mergeCell ref="M235:N235"/>
    <mergeCell ref="K147:L147"/>
    <mergeCell ref="M147:N147"/>
    <mergeCell ref="K165:L165"/>
    <mergeCell ref="M165:N165"/>
    <mergeCell ref="K183:L183"/>
    <mergeCell ref="M183:N183"/>
    <mergeCell ref="K92:L92"/>
    <mergeCell ref="M92:N92"/>
    <mergeCell ref="K110:L110"/>
    <mergeCell ref="M110:N110"/>
    <mergeCell ref="K128:L128"/>
    <mergeCell ref="M128:N128"/>
    <mergeCell ref="K38:L38"/>
    <mergeCell ref="M38:N38"/>
    <mergeCell ref="K56:L56"/>
    <mergeCell ref="M56:N56"/>
    <mergeCell ref="K74:L74"/>
    <mergeCell ref="M74:N74"/>
    <mergeCell ref="K3:L3"/>
    <mergeCell ref="M3:N3"/>
    <mergeCell ref="AD4:AE4"/>
    <mergeCell ref="AF4:AG4"/>
    <mergeCell ref="K20:L20"/>
    <mergeCell ref="M20:N20"/>
  </mergeCells>
  <hyperlinks>
    <hyperlink ref="J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AA41"/>
  <sheetViews>
    <sheetView zoomScale="90" zoomScaleNormal="90" workbookViewId="0">
      <pane xSplit="1" ySplit="3" topLeftCell="H4" activePane="bottomRight" state="frozen"/>
      <selection pane="topRight" activeCell="B1" sqref="B1"/>
      <selection pane="bottomLeft" activeCell="A3" sqref="A3"/>
      <selection pane="bottomRight" activeCell="H25" sqref="H25"/>
    </sheetView>
  </sheetViews>
  <sheetFormatPr defaultRowHeight="14.25"/>
  <cols>
    <col min="1" max="1" width="17.75" style="14" customWidth="1"/>
    <col min="2" max="3" width="6.5" style="7" bestFit="1" customWidth="1"/>
    <col min="4" max="4" width="7.375" style="7" customWidth="1"/>
    <col min="5" max="5" width="6.875" style="7" customWidth="1"/>
    <col min="6" max="6" width="6.75" style="7" customWidth="1"/>
    <col min="7" max="7" width="7.25" style="7" customWidth="1"/>
    <col min="8" max="8" width="7.125" style="7" bestFit="1" customWidth="1"/>
    <col min="9" max="14" width="7.125" style="7" customWidth="1"/>
    <col min="15" max="19" width="6.5" style="7" bestFit="1" customWidth="1"/>
    <col min="20" max="20" width="6.5" style="4" bestFit="1" customWidth="1"/>
    <col min="21" max="21" width="7.125" style="4" bestFit="1" customWidth="1"/>
    <col min="22" max="16384" width="9" style="4"/>
  </cols>
  <sheetData>
    <row r="1" spans="1:27">
      <c r="B1" s="169" t="s">
        <v>13</v>
      </c>
      <c r="C1" s="170"/>
      <c r="D1" s="170"/>
      <c r="E1" s="170"/>
      <c r="F1" s="170"/>
      <c r="G1" s="170"/>
      <c r="H1" s="170"/>
      <c r="I1" s="170"/>
      <c r="J1" s="170"/>
      <c r="K1" s="170"/>
      <c r="L1" s="171"/>
      <c r="M1" s="59"/>
      <c r="N1" s="59"/>
      <c r="O1" s="172" t="s">
        <v>12</v>
      </c>
      <c r="P1" s="173"/>
      <c r="Q1" s="173"/>
      <c r="R1" s="173"/>
      <c r="S1" s="173"/>
      <c r="T1" s="173"/>
      <c r="U1" s="173"/>
      <c r="V1" s="173"/>
      <c r="W1" s="173"/>
      <c r="X1" s="173"/>
      <c r="Y1" s="173"/>
    </row>
    <row r="2" spans="1:27" s="1" customFormat="1" ht="57.75" customHeight="1">
      <c r="A2" s="15"/>
      <c r="B2" s="10" t="s">
        <v>0</v>
      </c>
      <c r="C2" s="11" t="s">
        <v>1</v>
      </c>
      <c r="D2" s="36" t="s">
        <v>2</v>
      </c>
      <c r="E2" s="36" t="s">
        <v>3</v>
      </c>
      <c r="F2" s="36" t="s">
        <v>4</v>
      </c>
      <c r="G2" s="165" t="s">
        <v>7</v>
      </c>
      <c r="H2" s="165"/>
      <c r="I2" s="174" t="s">
        <v>42</v>
      </c>
      <c r="J2" s="174"/>
      <c r="K2" s="167" t="s">
        <v>62</v>
      </c>
      <c r="L2" s="168"/>
      <c r="M2" s="175" t="s">
        <v>67</v>
      </c>
      <c r="N2" s="176"/>
      <c r="O2" s="36" t="s">
        <v>0</v>
      </c>
      <c r="P2" s="36" t="s">
        <v>1</v>
      </c>
      <c r="Q2" s="36" t="s">
        <v>2</v>
      </c>
      <c r="R2" s="36" t="s">
        <v>3</v>
      </c>
      <c r="S2" s="36" t="s">
        <v>4</v>
      </c>
      <c r="T2" s="165" t="s">
        <v>7</v>
      </c>
      <c r="U2" s="165"/>
      <c r="V2" s="174" t="s">
        <v>42</v>
      </c>
      <c r="W2" s="174"/>
      <c r="X2" s="166" t="s">
        <v>44</v>
      </c>
      <c r="Y2" s="166"/>
      <c r="Z2" s="165" t="s">
        <v>61</v>
      </c>
      <c r="AA2" s="165"/>
    </row>
    <row r="3" spans="1:27" s="1" customFormat="1" ht="85.5">
      <c r="A3" s="16" t="s">
        <v>5</v>
      </c>
      <c r="B3" s="20" t="s">
        <v>8</v>
      </c>
      <c r="C3" s="20" t="s">
        <v>8</v>
      </c>
      <c r="D3" s="42" t="s">
        <v>8</v>
      </c>
      <c r="E3" s="42" t="s">
        <v>8</v>
      </c>
      <c r="F3" s="42" t="s">
        <v>8</v>
      </c>
      <c r="G3" s="21" t="s">
        <v>8</v>
      </c>
      <c r="H3" s="21" t="s">
        <v>9</v>
      </c>
      <c r="I3" s="44" t="s">
        <v>8</v>
      </c>
      <c r="J3" s="44" t="s">
        <v>9</v>
      </c>
      <c r="K3" s="46" t="s">
        <v>8</v>
      </c>
      <c r="L3" s="46" t="s">
        <v>9</v>
      </c>
      <c r="M3" s="21" t="s">
        <v>8</v>
      </c>
      <c r="N3" s="21" t="s">
        <v>9</v>
      </c>
      <c r="O3" s="43" t="s">
        <v>14</v>
      </c>
      <c r="P3" s="43" t="s">
        <v>14</v>
      </c>
      <c r="Q3" s="43" t="s">
        <v>14</v>
      </c>
      <c r="R3" s="43" t="s">
        <v>14</v>
      </c>
      <c r="S3" s="43" t="s">
        <v>14</v>
      </c>
      <c r="T3" s="19" t="s">
        <v>10</v>
      </c>
      <c r="U3" s="19" t="s">
        <v>11</v>
      </c>
      <c r="V3" s="48" t="s">
        <v>10</v>
      </c>
      <c r="W3" s="48" t="s">
        <v>11</v>
      </c>
      <c r="X3" s="49" t="s">
        <v>10</v>
      </c>
      <c r="Y3" s="49" t="s">
        <v>11</v>
      </c>
      <c r="Z3" s="19" t="s">
        <v>10</v>
      </c>
      <c r="AA3" s="19" t="s">
        <v>11</v>
      </c>
    </row>
    <row r="4" spans="1:27">
      <c r="A4" s="17" t="s">
        <v>45</v>
      </c>
      <c r="B4" s="2">
        <v>90.8</v>
      </c>
      <c r="C4" s="3">
        <v>93.48</v>
      </c>
      <c r="D4" s="3">
        <v>97.23</v>
      </c>
      <c r="E4" s="3">
        <v>71.58</v>
      </c>
      <c r="F4" s="8">
        <v>87.58</v>
      </c>
      <c r="G4" s="9">
        <v>85.41</v>
      </c>
      <c r="H4" s="9">
        <v>87.05</v>
      </c>
      <c r="I4" s="45">
        <v>95.94</v>
      </c>
      <c r="J4" s="45">
        <v>97.57</v>
      </c>
      <c r="K4" s="37">
        <v>96.52</v>
      </c>
      <c r="L4" s="47">
        <v>97.63</v>
      </c>
      <c r="M4" s="9">
        <v>102.62</v>
      </c>
      <c r="N4" s="9"/>
      <c r="O4" s="3">
        <v>62.87</v>
      </c>
      <c r="P4" s="3">
        <v>64.81</v>
      </c>
      <c r="Q4" s="3">
        <v>66.459999999999994</v>
      </c>
      <c r="R4" s="3">
        <v>49.3</v>
      </c>
      <c r="S4" s="8">
        <v>58.72</v>
      </c>
      <c r="T4" s="9">
        <v>51.921052631578945</v>
      </c>
      <c r="U4" s="9">
        <v>52.915708812260533</v>
      </c>
      <c r="V4" s="45">
        <v>64.38</v>
      </c>
      <c r="W4" s="45">
        <v>65.61</v>
      </c>
      <c r="X4" s="41">
        <v>65.8</v>
      </c>
      <c r="Y4" s="50">
        <v>66.55</v>
      </c>
      <c r="Z4" s="41">
        <v>68.83</v>
      </c>
      <c r="AA4" s="60">
        <v>103.02</v>
      </c>
    </row>
    <row r="5" spans="1:27">
      <c r="A5" s="17" t="s">
        <v>46</v>
      </c>
      <c r="B5" s="2">
        <v>76.010000000000005</v>
      </c>
      <c r="C5" s="3">
        <v>89.59</v>
      </c>
      <c r="D5" s="3">
        <v>92.24</v>
      </c>
      <c r="E5" s="3">
        <v>92.52</v>
      </c>
      <c r="F5" s="8">
        <v>81.67</v>
      </c>
      <c r="G5" s="9">
        <v>83.0871611751339</v>
      </c>
      <c r="H5" s="9">
        <v>93.242258652094719</v>
      </c>
      <c r="I5" s="45">
        <v>78.209999999999994</v>
      </c>
      <c r="J5" s="45"/>
      <c r="K5" s="37">
        <v>82.89</v>
      </c>
      <c r="L5" s="47"/>
      <c r="M5" s="9">
        <v>85.88</v>
      </c>
      <c r="N5" s="9"/>
      <c r="O5" s="3">
        <v>53.84</v>
      </c>
      <c r="P5" s="3">
        <v>58.58</v>
      </c>
      <c r="Q5" s="3">
        <v>61.44</v>
      </c>
      <c r="R5" s="3">
        <v>61.71</v>
      </c>
      <c r="S5" s="8">
        <v>53.09</v>
      </c>
      <c r="T5" s="9">
        <v>56.663366336633665</v>
      </c>
      <c r="U5" s="9">
        <v>63.588888888888889</v>
      </c>
      <c r="V5" s="45">
        <v>63.79</v>
      </c>
      <c r="W5" s="45"/>
      <c r="X5" s="41">
        <v>56.75</v>
      </c>
      <c r="Y5" s="50"/>
      <c r="Z5" s="41">
        <v>60.4</v>
      </c>
      <c r="AA5" s="60"/>
    </row>
    <row r="6" spans="1:27">
      <c r="A6" s="17" t="s">
        <v>47</v>
      </c>
      <c r="B6" s="2">
        <v>70.41</v>
      </c>
      <c r="C6" s="3">
        <v>79.56</v>
      </c>
      <c r="D6" s="3">
        <v>73.64</v>
      </c>
      <c r="E6" s="3">
        <v>82.82</v>
      </c>
      <c r="F6" s="8">
        <v>76.489999999999995</v>
      </c>
      <c r="G6" s="9">
        <v>84.016393442622956</v>
      </c>
      <c r="H6" s="9">
        <v>84.016393442622956</v>
      </c>
      <c r="I6" s="45">
        <v>53.05</v>
      </c>
      <c r="J6" s="45"/>
      <c r="K6" s="37">
        <v>74.59</v>
      </c>
      <c r="L6" s="47"/>
      <c r="M6" s="9">
        <v>72.67</v>
      </c>
      <c r="N6" s="9"/>
      <c r="O6" s="3">
        <v>80.03</v>
      </c>
      <c r="P6" s="3">
        <v>90.13</v>
      </c>
      <c r="Q6" s="3">
        <v>85.53</v>
      </c>
      <c r="R6" s="3">
        <v>92.03</v>
      </c>
      <c r="S6" s="8">
        <v>90.07</v>
      </c>
      <c r="T6" s="9">
        <v>94.36666666666666</v>
      </c>
      <c r="U6" s="9">
        <v>94.36666666666666</v>
      </c>
      <c r="V6" s="45">
        <v>64.17</v>
      </c>
      <c r="W6" s="45"/>
      <c r="X6" s="41">
        <v>90.8</v>
      </c>
      <c r="Y6" s="50"/>
      <c r="Z6" s="41">
        <v>87.73</v>
      </c>
      <c r="AA6" s="60"/>
    </row>
    <row r="7" spans="1:27">
      <c r="A7" s="17" t="s">
        <v>48</v>
      </c>
      <c r="B7" s="2">
        <v>66.41</v>
      </c>
      <c r="C7" s="3">
        <v>86.56</v>
      </c>
      <c r="D7" s="3">
        <v>97.84</v>
      </c>
      <c r="E7" s="3">
        <v>110.51</v>
      </c>
      <c r="F7" s="8">
        <v>72.849999999999994</v>
      </c>
      <c r="G7" s="9">
        <v>67.759562841530055</v>
      </c>
      <c r="H7" s="9">
        <v>40.655737704918032</v>
      </c>
      <c r="I7" s="45">
        <v>56.66</v>
      </c>
      <c r="J7" s="45">
        <v>42.7</v>
      </c>
      <c r="K7" s="37">
        <v>55.29</v>
      </c>
      <c r="L7" s="47">
        <v>41.47</v>
      </c>
      <c r="M7" s="9">
        <v>69.47</v>
      </c>
      <c r="N7" s="9">
        <v>34.74</v>
      </c>
      <c r="O7" s="3">
        <v>71.900000000000006</v>
      </c>
      <c r="P7" s="3">
        <v>85.13</v>
      </c>
      <c r="Q7" s="3">
        <v>105.27</v>
      </c>
      <c r="R7" s="3">
        <v>116</v>
      </c>
      <c r="S7" s="8">
        <v>66.94</v>
      </c>
      <c r="T7" s="9">
        <v>67.805555555555557</v>
      </c>
      <c r="U7" s="9">
        <v>40.68333333333333</v>
      </c>
      <c r="V7" s="45">
        <v>73.92</v>
      </c>
      <c r="W7" s="45">
        <v>44.35</v>
      </c>
      <c r="X7" s="41">
        <v>56.64</v>
      </c>
      <c r="Y7" s="50">
        <v>42.48</v>
      </c>
      <c r="Z7" s="41">
        <v>70.13</v>
      </c>
      <c r="AA7" s="60">
        <v>35.07</v>
      </c>
    </row>
    <row r="8" spans="1:27">
      <c r="A8" s="17" t="s">
        <v>49</v>
      </c>
      <c r="B8" s="2">
        <v>43.79</v>
      </c>
      <c r="C8" s="3">
        <v>47.35</v>
      </c>
      <c r="D8" s="3">
        <v>56.18</v>
      </c>
      <c r="E8" s="3">
        <v>57.93</v>
      </c>
      <c r="F8" s="8">
        <v>58.12</v>
      </c>
      <c r="G8" s="9">
        <v>54.834547662416512</v>
      </c>
      <c r="H8" s="9">
        <v>65.801457194899811</v>
      </c>
      <c r="I8" s="45">
        <v>46.83</v>
      </c>
      <c r="J8" s="45">
        <v>64.03</v>
      </c>
      <c r="K8" s="37">
        <v>57.55</v>
      </c>
      <c r="L8" s="47"/>
      <c r="M8" s="9">
        <v>67.09</v>
      </c>
      <c r="N8" s="9"/>
      <c r="O8" s="3">
        <v>55.37</v>
      </c>
      <c r="P8" s="3">
        <v>55.33</v>
      </c>
      <c r="Q8" s="3">
        <v>60.33</v>
      </c>
      <c r="R8" s="3">
        <v>56.43</v>
      </c>
      <c r="S8" s="8">
        <v>52.5</v>
      </c>
      <c r="T8" s="9">
        <v>57.805555555555557</v>
      </c>
      <c r="U8" s="9">
        <v>69.36666666666666</v>
      </c>
      <c r="V8" s="45">
        <v>57.03</v>
      </c>
      <c r="W8" s="45">
        <v>68.430000000000007</v>
      </c>
      <c r="X8" s="41">
        <v>61.77</v>
      </c>
      <c r="Y8" s="50"/>
      <c r="Z8" s="41">
        <v>71.23</v>
      </c>
      <c r="AA8" s="60"/>
    </row>
    <row r="9" spans="1:27">
      <c r="A9" s="17" t="s">
        <v>50</v>
      </c>
      <c r="B9" s="2">
        <v>54.3</v>
      </c>
      <c r="C9" s="3">
        <v>32.36</v>
      </c>
      <c r="D9" s="3">
        <v>29.59</v>
      </c>
      <c r="E9" s="3">
        <v>38.299999999999997</v>
      </c>
      <c r="F9" s="8">
        <v>42.98</v>
      </c>
      <c r="G9" s="9">
        <v>43.559718969555036</v>
      </c>
      <c r="H9" s="9">
        <v>40.655737704918032</v>
      </c>
      <c r="I9" s="45">
        <v>35.18</v>
      </c>
      <c r="J9" s="45">
        <v>37.729999999999997</v>
      </c>
      <c r="K9" s="37">
        <v>34.229999999999997</v>
      </c>
      <c r="L9" s="47"/>
      <c r="M9" s="9">
        <v>32.78</v>
      </c>
      <c r="N9" s="9"/>
      <c r="O9" s="3">
        <v>59.07</v>
      </c>
      <c r="P9" s="3">
        <v>38.700000000000003</v>
      </c>
      <c r="Q9" s="3">
        <v>36.83</v>
      </c>
      <c r="R9" s="3">
        <v>46.63</v>
      </c>
      <c r="S9" s="8">
        <v>52.04</v>
      </c>
      <c r="T9" s="9">
        <v>49.214285714285715</v>
      </c>
      <c r="U9" s="9">
        <v>45.93333333333333</v>
      </c>
      <c r="V9" s="45">
        <v>41.96</v>
      </c>
      <c r="W9" s="45">
        <v>39.17</v>
      </c>
      <c r="X9" s="41">
        <v>38.729999999999997</v>
      </c>
      <c r="Y9" s="50"/>
      <c r="Z9" s="41">
        <v>34.270000000000003</v>
      </c>
      <c r="AA9" s="60"/>
    </row>
    <row r="10" spans="1:27">
      <c r="A10" s="17" t="s">
        <v>51</v>
      </c>
      <c r="B10" s="2">
        <v>66.709999999999994</v>
      </c>
      <c r="C10" s="3">
        <v>77.849999999999994</v>
      </c>
      <c r="D10" s="3">
        <v>83.28</v>
      </c>
      <c r="E10" s="3">
        <v>75.27</v>
      </c>
      <c r="F10" s="8">
        <v>95.92</v>
      </c>
      <c r="G10" s="9">
        <v>98.913934426229503</v>
      </c>
      <c r="H10" s="9">
        <v>65.942622950819668</v>
      </c>
      <c r="I10" s="45">
        <v>80.599999999999994</v>
      </c>
      <c r="J10" s="45">
        <v>49.35</v>
      </c>
      <c r="K10" s="37">
        <v>77.81</v>
      </c>
      <c r="L10" s="47">
        <v>62.24</v>
      </c>
      <c r="M10" s="9">
        <v>91.42</v>
      </c>
      <c r="N10" s="9">
        <v>68.56</v>
      </c>
      <c r="O10" s="3">
        <v>66.75</v>
      </c>
      <c r="P10" s="3">
        <v>75.33</v>
      </c>
      <c r="Q10" s="3">
        <v>83.52</v>
      </c>
      <c r="R10" s="3">
        <v>80.180000000000007</v>
      </c>
      <c r="S10" s="8">
        <v>102.33</v>
      </c>
      <c r="T10" s="9">
        <v>106.4</v>
      </c>
      <c r="U10" s="9">
        <v>70.933333333333337</v>
      </c>
      <c r="V10" s="45">
        <v>98.6</v>
      </c>
      <c r="W10" s="45">
        <v>65.73</v>
      </c>
      <c r="X10" s="41">
        <v>79.849999999999994</v>
      </c>
      <c r="Y10" s="50">
        <v>63.88</v>
      </c>
      <c r="Z10" s="41">
        <v>103.67</v>
      </c>
      <c r="AA10" s="60">
        <v>77.75</v>
      </c>
    </row>
    <row r="11" spans="1:27">
      <c r="A11" s="17" t="s">
        <v>52</v>
      </c>
      <c r="B11" s="2">
        <v>60.83</v>
      </c>
      <c r="C11" s="3">
        <v>76.989999999999995</v>
      </c>
      <c r="D11" s="3">
        <v>83.84</v>
      </c>
      <c r="E11" s="3">
        <v>72</v>
      </c>
      <c r="F11" s="8">
        <v>59.88</v>
      </c>
      <c r="G11" s="9">
        <v>61.839708561020039</v>
      </c>
      <c r="H11" s="9">
        <v>74.207650273224047</v>
      </c>
      <c r="I11" s="45">
        <v>47.37</v>
      </c>
      <c r="J11" s="45">
        <v>65.989999999999995</v>
      </c>
      <c r="K11" s="37">
        <v>59.56</v>
      </c>
      <c r="L11" s="47"/>
      <c r="M11" s="9">
        <v>78.61</v>
      </c>
      <c r="N11" s="9"/>
      <c r="O11" s="3">
        <v>71.3</v>
      </c>
      <c r="P11" s="3">
        <v>76.47</v>
      </c>
      <c r="Q11" s="3">
        <v>80.97</v>
      </c>
      <c r="R11" s="3">
        <v>72.3</v>
      </c>
      <c r="S11" s="8">
        <v>59.19</v>
      </c>
      <c r="T11" s="9">
        <v>61.361111111111114</v>
      </c>
      <c r="U11" s="9">
        <v>73.63333333333334</v>
      </c>
      <c r="V11" s="45">
        <v>52.17</v>
      </c>
      <c r="W11" s="45">
        <v>62.6</v>
      </c>
      <c r="X11" s="41">
        <v>64.47</v>
      </c>
      <c r="Y11" s="50"/>
      <c r="Z11" s="41">
        <v>81.400000000000006</v>
      </c>
      <c r="AA11" s="60"/>
    </row>
    <row r="12" spans="1:27">
      <c r="A12" s="17" t="s">
        <v>53</v>
      </c>
      <c r="B12" s="2">
        <v>66.87</v>
      </c>
      <c r="C12" s="3">
        <v>76.989999999999995</v>
      </c>
      <c r="D12" s="3">
        <v>85.46</v>
      </c>
      <c r="E12" s="3">
        <v>73.12</v>
      </c>
      <c r="F12" s="8">
        <v>63.63</v>
      </c>
      <c r="G12" s="9">
        <v>65.418943533697629</v>
      </c>
      <c r="H12" s="9">
        <v>65.418943533697629</v>
      </c>
      <c r="I12" s="45">
        <v>57.6</v>
      </c>
      <c r="J12" s="45"/>
      <c r="K12" s="37">
        <v>63.72</v>
      </c>
      <c r="L12" s="47"/>
      <c r="M12" s="9">
        <v>62.43</v>
      </c>
      <c r="N12" s="9"/>
      <c r="O12" s="3">
        <v>75.5</v>
      </c>
      <c r="P12" s="3">
        <v>76.47</v>
      </c>
      <c r="Q12" s="3">
        <v>108.17</v>
      </c>
      <c r="R12" s="3">
        <v>91.2</v>
      </c>
      <c r="S12" s="8">
        <v>72.83</v>
      </c>
      <c r="T12" s="9">
        <v>76.3</v>
      </c>
      <c r="U12" s="9">
        <v>76.3</v>
      </c>
      <c r="V12" s="45">
        <v>73.73</v>
      </c>
      <c r="W12" s="45"/>
      <c r="X12" s="41">
        <v>72</v>
      </c>
      <c r="Y12" s="50"/>
      <c r="Z12" s="41">
        <v>63.61</v>
      </c>
      <c r="AA12" s="60"/>
    </row>
    <row r="13" spans="1:27">
      <c r="A13" s="17" t="s">
        <v>54</v>
      </c>
      <c r="B13" s="2">
        <v>107.83</v>
      </c>
      <c r="C13" s="3">
        <v>115.64</v>
      </c>
      <c r="D13" s="3">
        <v>89.42</v>
      </c>
      <c r="E13" s="3">
        <v>91.75</v>
      </c>
      <c r="F13" s="8">
        <v>57.34</v>
      </c>
      <c r="G13" s="9">
        <v>57.941316227132333</v>
      </c>
      <c r="H13" s="9">
        <v>88.843351548269581</v>
      </c>
      <c r="I13" s="45">
        <v>57.61</v>
      </c>
      <c r="J13" s="45">
        <v>90.48</v>
      </c>
      <c r="K13" s="37">
        <v>88.67</v>
      </c>
      <c r="L13" s="47"/>
      <c r="M13" s="9">
        <v>92.87</v>
      </c>
      <c r="N13" s="9"/>
      <c r="O13" s="3">
        <v>107.87</v>
      </c>
      <c r="P13" s="3">
        <v>103.5</v>
      </c>
      <c r="Q13" s="3">
        <v>86.83</v>
      </c>
      <c r="R13" s="3">
        <v>87.03</v>
      </c>
      <c r="S13" s="8">
        <v>58.11</v>
      </c>
      <c r="T13" s="9">
        <v>66.913043478260875</v>
      </c>
      <c r="U13" s="9">
        <v>102.6</v>
      </c>
      <c r="V13" s="45">
        <v>62.85</v>
      </c>
      <c r="W13" s="45">
        <v>96.37</v>
      </c>
      <c r="X13" s="41">
        <v>85.27</v>
      </c>
      <c r="Y13" s="50"/>
      <c r="Z13" s="41">
        <v>80.73</v>
      </c>
      <c r="AA13" s="60"/>
    </row>
    <row r="14" spans="1:27">
      <c r="A14" s="17" t="s">
        <v>55</v>
      </c>
      <c r="B14" s="2">
        <v>66.319999999999993</v>
      </c>
      <c r="C14" s="3">
        <v>60.26</v>
      </c>
      <c r="D14" s="3">
        <v>60.5</v>
      </c>
      <c r="E14" s="3">
        <v>78.58</v>
      </c>
      <c r="F14" s="8">
        <v>62.88</v>
      </c>
      <c r="G14" s="9">
        <v>61.948998178506372</v>
      </c>
      <c r="H14" s="9">
        <v>30.974499089253186</v>
      </c>
      <c r="I14" s="45">
        <v>47.65</v>
      </c>
      <c r="J14" s="45">
        <v>24.51</v>
      </c>
      <c r="K14" s="37">
        <v>51.86</v>
      </c>
      <c r="L14" s="47">
        <v>29.39</v>
      </c>
      <c r="M14" s="9">
        <v>54.24</v>
      </c>
      <c r="N14" s="9">
        <v>27.12</v>
      </c>
      <c r="O14" s="3">
        <v>79.37</v>
      </c>
      <c r="P14" s="3">
        <v>77.23</v>
      </c>
      <c r="Q14" s="3">
        <v>75.37</v>
      </c>
      <c r="R14" s="3">
        <v>79.77</v>
      </c>
      <c r="S14" s="8">
        <v>73.53</v>
      </c>
      <c r="T14" s="9">
        <v>64.766666666666666</v>
      </c>
      <c r="U14" s="9">
        <v>32.383333333333333</v>
      </c>
      <c r="V14" s="45">
        <v>55.53</v>
      </c>
      <c r="W14" s="45">
        <v>27.77</v>
      </c>
      <c r="X14" s="41">
        <v>60.41</v>
      </c>
      <c r="Y14" s="50">
        <v>34.229999999999997</v>
      </c>
      <c r="Z14" s="41">
        <v>60.87</v>
      </c>
      <c r="AA14" s="60">
        <v>30.43</v>
      </c>
    </row>
    <row r="15" spans="1:27">
      <c r="A15" s="17" t="s">
        <v>56</v>
      </c>
      <c r="B15" s="2">
        <v>89.12</v>
      </c>
      <c r="C15" s="3">
        <v>95.79</v>
      </c>
      <c r="D15" s="3">
        <v>99.1</v>
      </c>
      <c r="E15" s="3">
        <v>85.7</v>
      </c>
      <c r="F15" s="8">
        <v>70.27</v>
      </c>
      <c r="G15" s="9">
        <v>70.758021577693711</v>
      </c>
      <c r="H15" s="9">
        <v>45.992714025500909</v>
      </c>
      <c r="I15" s="45">
        <v>60.4</v>
      </c>
      <c r="J15" s="45">
        <v>41.1</v>
      </c>
      <c r="K15" s="37">
        <v>64.91</v>
      </c>
      <c r="L15" s="47">
        <v>48.68</v>
      </c>
      <c r="M15" s="9">
        <v>55.85</v>
      </c>
      <c r="N15" s="9">
        <v>55.85</v>
      </c>
      <c r="O15" s="3">
        <v>116.37</v>
      </c>
      <c r="P15" s="3">
        <v>120.33</v>
      </c>
      <c r="Q15" s="3">
        <v>119.7</v>
      </c>
      <c r="R15" s="3">
        <v>101</v>
      </c>
      <c r="S15" s="8">
        <v>77.56</v>
      </c>
      <c r="T15" s="9">
        <v>81.692307692307693</v>
      </c>
      <c r="U15" s="9">
        <v>53.1</v>
      </c>
      <c r="V15" s="45">
        <v>75.62</v>
      </c>
      <c r="W15" s="45">
        <v>49.15</v>
      </c>
      <c r="X15" s="41">
        <v>64.16</v>
      </c>
      <c r="Y15" s="50">
        <v>48.12</v>
      </c>
      <c r="Z15" s="41">
        <v>59.03</v>
      </c>
      <c r="AA15" s="60"/>
    </row>
    <row r="16" spans="1:27">
      <c r="A16" s="17" t="s">
        <v>57</v>
      </c>
      <c r="B16" s="2">
        <v>66.11</v>
      </c>
      <c r="C16" s="3">
        <v>73.67</v>
      </c>
      <c r="D16" s="3">
        <v>77.81</v>
      </c>
      <c r="E16" s="3">
        <v>79.84</v>
      </c>
      <c r="F16" s="8">
        <v>67.75</v>
      </c>
      <c r="G16" s="9">
        <v>60.73770491803279</v>
      </c>
      <c r="H16" s="9">
        <v>60.73770491803279</v>
      </c>
      <c r="I16" s="45">
        <v>56.54</v>
      </c>
      <c r="J16" s="45"/>
      <c r="K16" s="37">
        <v>56.75</v>
      </c>
      <c r="L16" s="47"/>
      <c r="M16" s="9">
        <v>45.75</v>
      </c>
      <c r="N16" s="9"/>
      <c r="O16" s="3">
        <v>96</v>
      </c>
      <c r="P16" s="3">
        <v>87.6</v>
      </c>
      <c r="Q16" s="3">
        <v>103.7</v>
      </c>
      <c r="R16" s="3">
        <v>90.6</v>
      </c>
      <c r="S16" s="8">
        <v>65.7</v>
      </c>
      <c r="T16" s="9">
        <v>60.7</v>
      </c>
      <c r="U16" s="9">
        <v>60.7</v>
      </c>
      <c r="V16" s="45">
        <v>61.1</v>
      </c>
      <c r="W16" s="45"/>
      <c r="X16" s="41">
        <v>71.8</v>
      </c>
      <c r="Y16" s="50"/>
      <c r="Z16" s="41">
        <v>55.5</v>
      </c>
      <c r="AA16" s="60"/>
    </row>
    <row r="17" spans="1:27">
      <c r="A17" s="17" t="s">
        <v>58</v>
      </c>
      <c r="B17" s="2">
        <v>70.05</v>
      </c>
      <c r="C17" s="3">
        <v>82.85</v>
      </c>
      <c r="D17" s="3">
        <v>78.31</v>
      </c>
      <c r="E17" s="3">
        <v>85.02</v>
      </c>
      <c r="F17" s="8">
        <v>73.33</v>
      </c>
      <c r="G17" s="9">
        <v>64.657147893530762</v>
      </c>
      <c r="H17" s="9">
        <v>66.812386156648458</v>
      </c>
      <c r="I17" s="45">
        <v>63.94</v>
      </c>
      <c r="J17" s="45">
        <v>70.290000000000006</v>
      </c>
      <c r="K17" s="37">
        <v>71.069999999999993</v>
      </c>
      <c r="L17" s="47"/>
      <c r="M17" s="9">
        <v>68.61</v>
      </c>
      <c r="N17" s="9"/>
      <c r="O17" s="3">
        <v>81.33</v>
      </c>
      <c r="P17" s="3">
        <v>89.87</v>
      </c>
      <c r="Q17" s="3">
        <v>91.07</v>
      </c>
      <c r="R17" s="3">
        <v>84.7</v>
      </c>
      <c r="S17" s="8">
        <v>81.45</v>
      </c>
      <c r="T17" s="9">
        <v>74.870967741935488</v>
      </c>
      <c r="U17" s="9">
        <v>77.36666666666666</v>
      </c>
      <c r="V17" s="45">
        <v>73.94</v>
      </c>
      <c r="W17" s="45">
        <v>76.400000000000006</v>
      </c>
      <c r="X17" s="41">
        <v>70.900000000000006</v>
      </c>
      <c r="Y17" s="50"/>
      <c r="Z17" s="41">
        <v>68.77</v>
      </c>
      <c r="AA17" s="60"/>
    </row>
    <row r="18" spans="1:27">
      <c r="A18" s="17" t="s">
        <v>59</v>
      </c>
      <c r="B18" s="2">
        <v>69.42</v>
      </c>
      <c r="C18" s="3">
        <v>73.260000000000005</v>
      </c>
      <c r="D18" s="3">
        <v>88.08</v>
      </c>
      <c r="E18" s="3">
        <v>72.459999999999994</v>
      </c>
      <c r="F18" s="8">
        <v>44.72</v>
      </c>
      <c r="G18" s="9">
        <v>48.907103825136609</v>
      </c>
      <c r="H18" s="9">
        <v>107.59562841530055</v>
      </c>
      <c r="I18" s="45">
        <v>34.83</v>
      </c>
      <c r="J18" s="45">
        <v>82.09</v>
      </c>
      <c r="K18" s="37">
        <v>91.53</v>
      </c>
      <c r="L18" s="47"/>
      <c r="M18" s="9">
        <v>100.22</v>
      </c>
      <c r="N18" s="9"/>
      <c r="O18" s="3">
        <v>85.9</v>
      </c>
      <c r="P18" s="3">
        <v>87.5</v>
      </c>
      <c r="Q18" s="3">
        <v>106.1</v>
      </c>
      <c r="R18" s="3">
        <v>96</v>
      </c>
      <c r="S18" s="8">
        <v>50.27</v>
      </c>
      <c r="T18" s="9">
        <v>50</v>
      </c>
      <c r="U18" s="9">
        <v>110</v>
      </c>
      <c r="V18" s="45">
        <v>40</v>
      </c>
      <c r="W18" s="45">
        <v>88</v>
      </c>
      <c r="X18" s="41">
        <v>104.1</v>
      </c>
      <c r="Y18" s="50"/>
      <c r="Z18" s="41">
        <v>97.7</v>
      </c>
      <c r="AA18" s="60"/>
    </row>
    <row r="19" spans="1:27" ht="15" thickBot="1">
      <c r="A19" s="13" t="s">
        <v>60</v>
      </c>
      <c r="B19" s="5">
        <v>81.13</v>
      </c>
      <c r="C19" s="6">
        <v>74.31</v>
      </c>
      <c r="D19" s="3">
        <v>71.569999999999993</v>
      </c>
      <c r="E19" s="3">
        <v>114.37</v>
      </c>
      <c r="F19" s="8">
        <v>83.72</v>
      </c>
      <c r="G19" s="9">
        <v>99.04371584699453</v>
      </c>
      <c r="H19" s="9">
        <v>138.66120218579235</v>
      </c>
      <c r="I19" s="45">
        <v>47.25</v>
      </c>
      <c r="J19" s="45">
        <v>68.22</v>
      </c>
      <c r="K19" s="37">
        <v>75.28</v>
      </c>
      <c r="L19" s="47"/>
      <c r="M19" s="9">
        <v>116.88</v>
      </c>
      <c r="N19" s="9"/>
      <c r="O19" s="3">
        <v>84.5</v>
      </c>
      <c r="P19" s="3">
        <v>94.7</v>
      </c>
      <c r="Q19" s="3">
        <v>87.9</v>
      </c>
      <c r="R19" s="3">
        <v>106.4</v>
      </c>
      <c r="S19" s="8">
        <v>86.07</v>
      </c>
      <c r="T19" s="9">
        <v>80.928571428571431</v>
      </c>
      <c r="U19" s="9">
        <v>113.3</v>
      </c>
      <c r="V19" s="45">
        <v>56.93</v>
      </c>
      <c r="W19" s="45">
        <v>79.7</v>
      </c>
      <c r="X19" s="41">
        <v>81.900000000000006</v>
      </c>
      <c r="Y19" s="50"/>
      <c r="Z19" s="41">
        <v>101.8</v>
      </c>
      <c r="AA19" s="60"/>
    </row>
    <row r="20" spans="1:27">
      <c r="E20" s="7">
        <f>SUM(E4:E19)/16</f>
        <v>80.110625000000027</v>
      </c>
      <c r="F20" s="7">
        <f>SUM(F4:F19)/16</f>
        <v>68.695625000000007</v>
      </c>
      <c r="G20" s="7">
        <f>SUM(G4:G19)/16</f>
        <v>69.302123692452057</v>
      </c>
      <c r="I20" s="7">
        <f>SUM(I4:I19)/16</f>
        <v>57.478749999999998</v>
      </c>
    </row>
    <row r="21" spans="1:27">
      <c r="A21" s="18" t="s">
        <v>6</v>
      </c>
      <c r="B21" s="7" t="s">
        <v>30</v>
      </c>
    </row>
    <row r="23" spans="1:27" ht="15" thickBot="1"/>
    <row r="24" spans="1:27" ht="72" thickBot="1">
      <c r="A24" s="16" t="s">
        <v>5</v>
      </c>
      <c r="B24" s="23" t="s">
        <v>31</v>
      </c>
      <c r="C24" s="23" t="s">
        <v>32</v>
      </c>
      <c r="D24" s="23" t="s">
        <v>33</v>
      </c>
      <c r="E24" s="22" t="s">
        <v>36</v>
      </c>
      <c r="F24" s="22" t="s">
        <v>34</v>
      </c>
      <c r="G24" s="22" t="s">
        <v>35</v>
      </c>
      <c r="H24" s="22" t="s">
        <v>43</v>
      </c>
      <c r="I24" s="22" t="s">
        <v>64</v>
      </c>
      <c r="J24" s="22" t="s">
        <v>66</v>
      </c>
      <c r="K24" s="38"/>
      <c r="L24" s="38"/>
      <c r="M24" s="38"/>
      <c r="N24" s="38"/>
      <c r="O24" s="4"/>
      <c r="P24" s="4"/>
      <c r="Q24" s="4"/>
      <c r="R24" s="4"/>
      <c r="S24" s="4"/>
    </row>
    <row r="25" spans="1:27" ht="23.25" thickBot="1">
      <c r="A25" s="17" t="s">
        <v>15</v>
      </c>
      <c r="B25" s="29">
        <v>5</v>
      </c>
      <c r="C25" s="29">
        <v>5.18</v>
      </c>
      <c r="D25" s="29">
        <v>5.23</v>
      </c>
      <c r="E25" s="30">
        <v>5.08</v>
      </c>
      <c r="F25" s="31">
        <v>5.18</v>
      </c>
      <c r="G25" s="31">
        <v>5.58</v>
      </c>
      <c r="H25" s="55">
        <v>5.48</v>
      </c>
      <c r="I25" s="57">
        <v>5.31</v>
      </c>
      <c r="J25" s="57">
        <v>5.33</v>
      </c>
      <c r="K25" s="34"/>
      <c r="L25" s="51">
        <v>528</v>
      </c>
      <c r="M25" s="51">
        <v>524</v>
      </c>
      <c r="N25" s="51"/>
      <c r="O25" s="4"/>
      <c r="P25" s="4"/>
      <c r="Q25" s="4"/>
      <c r="R25" s="4"/>
      <c r="S25" s="4"/>
    </row>
    <row r="26" spans="1:27" ht="23.25" thickBot="1">
      <c r="A26" s="17" t="s">
        <v>37</v>
      </c>
      <c r="B26" s="29">
        <v>5.03</v>
      </c>
      <c r="C26" s="29">
        <v>5.56</v>
      </c>
      <c r="D26" s="29">
        <v>5.49</v>
      </c>
      <c r="E26" s="30">
        <v>5.42</v>
      </c>
      <c r="F26" s="31">
        <v>5.55</v>
      </c>
      <c r="G26" s="31">
        <v>5.3667999999999996</v>
      </c>
      <c r="H26" s="56">
        <v>5.52</v>
      </c>
      <c r="I26" s="57">
        <v>5.34</v>
      </c>
      <c r="J26" s="57">
        <v>5.18</v>
      </c>
      <c r="K26" s="34"/>
      <c r="L26" s="51">
        <v>180</v>
      </c>
      <c r="M26" s="51">
        <v>180</v>
      </c>
      <c r="N26" s="51"/>
      <c r="O26" s="4"/>
      <c r="P26" s="4"/>
      <c r="Q26" s="4"/>
      <c r="R26" s="4"/>
      <c r="S26" s="4"/>
    </row>
    <row r="27" spans="1:27" ht="23.25" thickBot="1">
      <c r="A27" s="17" t="s">
        <v>16</v>
      </c>
      <c r="B27" s="29">
        <v>3.14</v>
      </c>
      <c r="C27" s="29">
        <v>3.19</v>
      </c>
      <c r="D27" s="29">
        <v>3.14</v>
      </c>
      <c r="E27" s="30">
        <v>3.21</v>
      </c>
      <c r="F27" s="31">
        <v>3.05</v>
      </c>
      <c r="G27" s="31">
        <v>3.2585999999999999</v>
      </c>
      <c r="H27" s="56">
        <v>3.28</v>
      </c>
      <c r="I27" s="57">
        <v>2.99</v>
      </c>
      <c r="J27" s="57">
        <v>3.25</v>
      </c>
      <c r="K27" s="34"/>
      <c r="L27" s="51">
        <v>30</v>
      </c>
      <c r="M27" s="51">
        <v>30</v>
      </c>
      <c r="N27" s="51"/>
      <c r="O27" s="4"/>
      <c r="P27" s="4"/>
      <c r="Q27" s="4"/>
      <c r="R27" s="4"/>
      <c r="S27" s="4"/>
    </row>
    <row r="28" spans="1:27" ht="23.25" thickBot="1">
      <c r="A28" s="17" t="s">
        <v>17</v>
      </c>
      <c r="B28" s="29">
        <v>3.31</v>
      </c>
      <c r="C28" s="29">
        <v>3.73</v>
      </c>
      <c r="D28" s="29">
        <v>3.4</v>
      </c>
      <c r="E28" s="30">
        <v>3.44</v>
      </c>
      <c r="F28" s="31">
        <v>3.94</v>
      </c>
      <c r="G28" s="31">
        <v>3.6575000000000002</v>
      </c>
      <c r="H28" s="56">
        <v>3.56</v>
      </c>
      <c r="I28" s="57">
        <v>3.53</v>
      </c>
      <c r="J28" s="57">
        <v>3.61</v>
      </c>
      <c r="K28" s="34"/>
      <c r="L28" s="52">
        <v>45</v>
      </c>
      <c r="M28" s="52">
        <v>40</v>
      </c>
      <c r="N28" s="52"/>
      <c r="O28" s="4"/>
      <c r="P28" s="4"/>
      <c r="Q28" s="4"/>
      <c r="R28" s="4"/>
      <c r="S28" s="4"/>
    </row>
    <row r="29" spans="1:27" ht="23.25" thickBot="1">
      <c r="A29" s="17" t="s">
        <v>18</v>
      </c>
      <c r="B29" s="29">
        <v>2.86</v>
      </c>
      <c r="C29" s="29">
        <v>3.15</v>
      </c>
      <c r="D29" s="29">
        <v>3.42</v>
      </c>
      <c r="E29" s="30">
        <v>3.72</v>
      </c>
      <c r="F29" s="31">
        <v>4</v>
      </c>
      <c r="G29" s="31">
        <v>3.4719000000000002</v>
      </c>
      <c r="H29" s="56">
        <v>3.26</v>
      </c>
      <c r="I29" s="57">
        <v>3.41</v>
      </c>
      <c r="J29" s="57">
        <v>3.43</v>
      </c>
      <c r="K29" s="34"/>
      <c r="L29" s="53">
        <v>30</v>
      </c>
      <c r="M29" s="53">
        <v>30</v>
      </c>
      <c r="N29" s="53"/>
      <c r="O29" s="4"/>
      <c r="P29" s="4"/>
      <c r="Q29" s="4"/>
      <c r="R29" s="4"/>
      <c r="S29" s="4"/>
    </row>
    <row r="30" spans="1:27" ht="23.25" thickBot="1">
      <c r="A30" s="17" t="s">
        <v>19</v>
      </c>
      <c r="B30" s="29">
        <v>3.33</v>
      </c>
      <c r="C30" s="29">
        <v>3.08</v>
      </c>
      <c r="D30" s="29">
        <v>2.94</v>
      </c>
      <c r="E30" s="30">
        <v>2.98</v>
      </c>
      <c r="F30" s="31">
        <v>3</v>
      </c>
      <c r="G30" s="31">
        <v>3.2395</v>
      </c>
      <c r="H30" s="56">
        <v>3.34</v>
      </c>
      <c r="I30" s="57">
        <v>3.23</v>
      </c>
      <c r="J30" s="57">
        <v>3.49</v>
      </c>
      <c r="K30" s="34"/>
      <c r="L30" s="52">
        <v>30</v>
      </c>
      <c r="M30" s="52">
        <v>30</v>
      </c>
      <c r="N30" s="52"/>
      <c r="O30" s="4"/>
      <c r="P30" s="4"/>
      <c r="Q30" s="4"/>
      <c r="R30" s="4"/>
      <c r="S30" s="4"/>
    </row>
    <row r="31" spans="1:27" ht="23.25" thickBot="1">
      <c r="A31" s="17" t="s">
        <v>20</v>
      </c>
      <c r="B31" s="29">
        <v>3.59</v>
      </c>
      <c r="C31" s="29">
        <v>3.85</v>
      </c>
      <c r="D31" s="29">
        <v>3.64</v>
      </c>
      <c r="E31" s="30">
        <v>3.35</v>
      </c>
      <c r="F31" s="31">
        <v>3.33</v>
      </c>
      <c r="G31" s="31">
        <v>3.4024999999999999</v>
      </c>
      <c r="H31" s="56">
        <v>3.37</v>
      </c>
      <c r="I31" s="57">
        <v>3.56</v>
      </c>
      <c r="J31" s="57">
        <v>3.21</v>
      </c>
      <c r="K31" s="34"/>
      <c r="L31" s="52">
        <v>48</v>
      </c>
      <c r="M31" s="52">
        <v>60</v>
      </c>
      <c r="N31" s="52"/>
      <c r="O31" s="4"/>
      <c r="P31" s="4"/>
      <c r="Q31" s="4"/>
      <c r="R31" s="4"/>
      <c r="S31" s="4"/>
    </row>
    <row r="32" spans="1:27" ht="23.25" thickBot="1">
      <c r="A32" s="17" t="s">
        <v>21</v>
      </c>
      <c r="B32" s="29">
        <v>3.09</v>
      </c>
      <c r="C32" s="29">
        <v>3.7</v>
      </c>
      <c r="D32" s="29">
        <v>3.81</v>
      </c>
      <c r="E32" s="30">
        <v>3.64</v>
      </c>
      <c r="F32" s="31">
        <v>3.66</v>
      </c>
      <c r="G32" s="31">
        <v>3.6884999999999999</v>
      </c>
      <c r="H32" s="56">
        <v>3.42</v>
      </c>
      <c r="I32" s="57">
        <v>3.38</v>
      </c>
      <c r="J32" s="57">
        <v>3.52</v>
      </c>
      <c r="K32" s="34"/>
      <c r="L32" s="52">
        <v>30</v>
      </c>
      <c r="M32" s="52">
        <v>30</v>
      </c>
      <c r="N32" s="52"/>
      <c r="O32" s="4"/>
      <c r="P32" s="4"/>
      <c r="Q32" s="4"/>
      <c r="R32" s="4"/>
      <c r="S32" s="4"/>
    </row>
    <row r="33" spans="1:19" ht="23.25" thickBot="1">
      <c r="A33" s="17" t="s">
        <v>22</v>
      </c>
      <c r="B33" s="29">
        <v>3.19</v>
      </c>
      <c r="C33" s="29">
        <v>3.03</v>
      </c>
      <c r="D33" s="29">
        <v>2.93</v>
      </c>
      <c r="E33" s="30">
        <v>2.92</v>
      </c>
      <c r="F33" s="31">
        <v>3.16</v>
      </c>
      <c r="G33" s="31">
        <v>3.1381000000000001</v>
      </c>
      <c r="H33" s="56">
        <v>3.09</v>
      </c>
      <c r="I33" s="57">
        <v>3.23</v>
      </c>
      <c r="J33" s="57">
        <v>3.58</v>
      </c>
      <c r="K33" s="34"/>
      <c r="L33" s="52">
        <v>30</v>
      </c>
      <c r="M33" s="52">
        <v>30</v>
      </c>
      <c r="N33" s="52"/>
      <c r="O33" s="4"/>
      <c r="P33" s="4"/>
      <c r="Q33" s="4"/>
      <c r="R33" s="4"/>
      <c r="S33" s="4"/>
    </row>
    <row r="34" spans="1:19" ht="23.25" thickBot="1">
      <c r="A34" s="17" t="s">
        <v>23</v>
      </c>
      <c r="B34" s="29">
        <v>3.6</v>
      </c>
      <c r="C34" s="29">
        <v>4.09</v>
      </c>
      <c r="D34" s="29">
        <v>3.77</v>
      </c>
      <c r="E34" s="30">
        <v>3.78</v>
      </c>
      <c r="F34" s="31">
        <v>3.57</v>
      </c>
      <c r="G34" s="31">
        <v>3.1692999999999998</v>
      </c>
      <c r="H34" s="56">
        <v>3.7</v>
      </c>
      <c r="I34" s="57">
        <v>3.8</v>
      </c>
      <c r="J34" s="57">
        <v>4.1900000000000004</v>
      </c>
      <c r="K34" s="34"/>
      <c r="L34" s="52">
        <v>30</v>
      </c>
      <c r="M34" s="52">
        <v>30</v>
      </c>
      <c r="N34" s="52"/>
      <c r="O34" s="4"/>
      <c r="P34" s="4"/>
      <c r="Q34" s="4"/>
      <c r="R34" s="4"/>
      <c r="S34" s="4"/>
    </row>
    <row r="35" spans="1:19" ht="23.25" thickBot="1">
      <c r="A35" s="17" t="s">
        <v>24</v>
      </c>
      <c r="B35" s="29">
        <v>3.02</v>
      </c>
      <c r="C35" s="29">
        <v>2.94</v>
      </c>
      <c r="D35" s="29">
        <v>2.96</v>
      </c>
      <c r="E35" s="30">
        <v>3.56</v>
      </c>
      <c r="F35" s="31">
        <v>3.1</v>
      </c>
      <c r="G35" s="31">
        <v>3.5007999999999999</v>
      </c>
      <c r="H35" s="56">
        <v>3.42</v>
      </c>
      <c r="I35" s="57">
        <v>3.14</v>
      </c>
      <c r="J35" s="57">
        <v>3.25</v>
      </c>
      <c r="K35" s="34"/>
      <c r="L35" s="52">
        <v>34</v>
      </c>
      <c r="M35" s="52">
        <v>30</v>
      </c>
      <c r="N35" s="52"/>
      <c r="O35" s="4"/>
      <c r="P35" s="4"/>
      <c r="Q35" s="4"/>
      <c r="R35" s="4"/>
      <c r="S35" s="4"/>
    </row>
    <row r="36" spans="1:19" ht="23.25" thickBot="1">
      <c r="A36" s="17" t="s">
        <v>25</v>
      </c>
      <c r="B36" s="29">
        <v>2.77</v>
      </c>
      <c r="C36" s="29">
        <v>2.87</v>
      </c>
      <c r="D36" s="29">
        <v>3.06</v>
      </c>
      <c r="E36" s="30">
        <v>3.06</v>
      </c>
      <c r="F36" s="31">
        <v>3.25</v>
      </c>
      <c r="G36" s="31">
        <v>3.1701000000000001</v>
      </c>
      <c r="H36" s="56">
        <v>3.33</v>
      </c>
      <c r="I36" s="58">
        <v>3.7</v>
      </c>
      <c r="J36" s="58">
        <v>3.4</v>
      </c>
      <c r="K36" s="34"/>
      <c r="L36" s="54" t="s">
        <v>65</v>
      </c>
      <c r="M36" s="54" t="s">
        <v>65</v>
      </c>
      <c r="N36" s="54"/>
      <c r="O36" s="4"/>
      <c r="P36" s="4"/>
      <c r="Q36" s="4"/>
      <c r="R36" s="4"/>
      <c r="S36" s="4"/>
    </row>
    <row r="37" spans="1:19" ht="23.25" thickBot="1">
      <c r="A37" s="17" t="s">
        <v>26</v>
      </c>
      <c r="B37" s="29">
        <v>2.5099999999999998</v>
      </c>
      <c r="C37" s="29">
        <v>3.06</v>
      </c>
      <c r="D37" s="29">
        <v>2.74</v>
      </c>
      <c r="E37" s="30">
        <v>3.22</v>
      </c>
      <c r="F37" s="31">
        <v>3.74</v>
      </c>
      <c r="G37" s="31">
        <v>3.8155000000000001</v>
      </c>
      <c r="H37" s="56">
        <v>3.55</v>
      </c>
      <c r="I37" s="57">
        <v>2.89</v>
      </c>
      <c r="J37" s="58">
        <v>3</v>
      </c>
      <c r="K37" s="34"/>
      <c r="L37" s="52">
        <v>10</v>
      </c>
      <c r="M37" s="52">
        <v>10</v>
      </c>
      <c r="N37" s="52"/>
      <c r="O37" s="4"/>
      <c r="P37" s="4"/>
      <c r="Q37" s="4"/>
      <c r="R37" s="4"/>
      <c r="S37" s="4"/>
    </row>
    <row r="38" spans="1:19" ht="23.25" thickBot="1">
      <c r="A38" s="17" t="s">
        <v>27</v>
      </c>
      <c r="B38" s="29">
        <v>3.11</v>
      </c>
      <c r="C38" s="29">
        <v>3.29</v>
      </c>
      <c r="D38" s="29">
        <v>3.14</v>
      </c>
      <c r="E38" s="30">
        <v>3.63</v>
      </c>
      <c r="F38" s="31">
        <v>3.24</v>
      </c>
      <c r="G38" s="31">
        <v>3.1606999999999998</v>
      </c>
      <c r="H38" s="56">
        <v>3.47</v>
      </c>
      <c r="I38" s="57">
        <v>3.66</v>
      </c>
      <c r="J38" s="57">
        <v>3.64</v>
      </c>
      <c r="K38" s="34"/>
      <c r="L38" s="52">
        <v>30</v>
      </c>
      <c r="M38" s="52">
        <v>31</v>
      </c>
      <c r="N38" s="52"/>
      <c r="O38" s="4"/>
      <c r="P38" s="4"/>
      <c r="Q38" s="4"/>
      <c r="R38" s="4"/>
      <c r="S38" s="4"/>
    </row>
    <row r="39" spans="1:19" ht="23.25" thickBot="1">
      <c r="A39" s="17" t="s">
        <v>28</v>
      </c>
      <c r="B39" s="29">
        <v>2.93</v>
      </c>
      <c r="C39" s="29">
        <v>3.04</v>
      </c>
      <c r="D39" s="29">
        <v>3.08</v>
      </c>
      <c r="E39" s="30">
        <v>2.76</v>
      </c>
      <c r="F39" s="31">
        <v>3.23</v>
      </c>
      <c r="G39" s="31">
        <v>3.58</v>
      </c>
      <c r="H39" s="56">
        <v>3.51</v>
      </c>
      <c r="I39" s="57">
        <v>3.21</v>
      </c>
      <c r="J39" s="57">
        <v>3.94</v>
      </c>
      <c r="K39" s="34"/>
      <c r="L39" s="52">
        <v>10</v>
      </c>
      <c r="M39" s="52">
        <v>10</v>
      </c>
      <c r="N39" s="52"/>
      <c r="O39" s="4"/>
      <c r="P39" s="4"/>
      <c r="Q39" s="4"/>
      <c r="R39" s="4"/>
      <c r="S39" s="4"/>
    </row>
    <row r="40" spans="1:19" ht="23.25" thickBot="1">
      <c r="A40" s="13" t="s">
        <v>29</v>
      </c>
      <c r="B40" s="32">
        <v>3.47</v>
      </c>
      <c r="C40" s="32">
        <v>2.85</v>
      </c>
      <c r="D40" s="32">
        <v>2.98</v>
      </c>
      <c r="E40" s="33">
        <v>3.93</v>
      </c>
      <c r="F40" s="31">
        <v>3.54</v>
      </c>
      <c r="G40" s="31">
        <v>4.4793000000000003</v>
      </c>
      <c r="H40" s="56">
        <v>3.28</v>
      </c>
      <c r="I40" s="57">
        <v>3.44</v>
      </c>
      <c r="J40" s="57">
        <v>4.1900000000000004</v>
      </c>
      <c r="K40" s="34"/>
      <c r="L40" s="52">
        <v>10</v>
      </c>
      <c r="M40" s="52">
        <v>10</v>
      </c>
      <c r="N40" s="52"/>
      <c r="O40" s="4"/>
      <c r="P40" s="4"/>
      <c r="Q40" s="4"/>
      <c r="R40" s="4"/>
      <c r="S40" s="4"/>
    </row>
    <row r="41" spans="1:19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</sheetData>
  <mergeCells count="10">
    <mergeCell ref="Z2:AA2"/>
    <mergeCell ref="X2:Y2"/>
    <mergeCell ref="K2:L2"/>
    <mergeCell ref="B1:L1"/>
    <mergeCell ref="O1:Y1"/>
    <mergeCell ref="G2:H2"/>
    <mergeCell ref="T2:U2"/>
    <mergeCell ref="V2:W2"/>
    <mergeCell ref="I2:J2"/>
    <mergeCell ref="M2:N2"/>
  </mergeCells>
  <printOptions horizontalCentered="1"/>
  <pageMargins left="0" right="0" top="0.36" bottom="0" header="0.17" footer="0.31496062992125984"/>
  <pageSetup paperSize="9" scale="74" orientation="landscape" r:id="rId1"/>
  <headerFooter>
    <oddFooter>&amp;Z&amp;F&amp;Rหน้าที่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"/>
  <sheetViews>
    <sheetView workbookViewId="0">
      <selection activeCell="A3" sqref="A3"/>
    </sheetView>
  </sheetViews>
  <sheetFormatPr defaultRowHeight="14.25"/>
  <cols>
    <col min="1" max="1" width="13.875" customWidth="1"/>
    <col min="2" max="2" width="11.75" bestFit="1" customWidth="1"/>
    <col min="3" max="6" width="15" bestFit="1" customWidth="1"/>
    <col min="7" max="7" width="15" customWidth="1"/>
    <col min="8" max="10" width="15" bestFit="1" customWidth="1"/>
    <col min="11" max="16" width="11.75" bestFit="1" customWidth="1"/>
  </cols>
  <sheetData>
    <row r="3" spans="1:16">
      <c r="A3" s="24" t="s">
        <v>223</v>
      </c>
      <c r="B3" t="s">
        <v>147</v>
      </c>
      <c r="C3" t="s">
        <v>148</v>
      </c>
      <c r="D3" t="s">
        <v>149</v>
      </c>
      <c r="E3" t="s">
        <v>150</v>
      </c>
      <c r="F3" t="s">
        <v>151</v>
      </c>
      <c r="G3" t="s">
        <v>152</v>
      </c>
      <c r="H3" t="s">
        <v>153</v>
      </c>
      <c r="I3" t="s">
        <v>154</v>
      </c>
      <c r="J3" t="s">
        <v>155</v>
      </c>
      <c r="K3" t="s">
        <v>177</v>
      </c>
      <c r="L3" t="s">
        <v>156</v>
      </c>
      <c r="M3" t="s">
        <v>157</v>
      </c>
      <c r="N3" t="s">
        <v>158</v>
      </c>
      <c r="O3" t="s">
        <v>159</v>
      </c>
      <c r="P3" t="s">
        <v>224</v>
      </c>
    </row>
    <row r="4" spans="1:16">
      <c r="A4" s="25" t="s">
        <v>50</v>
      </c>
      <c r="B4" s="27">
        <v>0.58799999999999997</v>
      </c>
      <c r="C4" s="27">
        <v>0.69050439105219552</v>
      </c>
      <c r="D4" s="27">
        <v>0.58060026315789481</v>
      </c>
      <c r="E4" s="27">
        <v>0.52712508662508661</v>
      </c>
      <c r="F4" s="27">
        <v>0.59202488167680867</v>
      </c>
      <c r="G4" s="27">
        <v>0.62926524800000005</v>
      </c>
      <c r="H4" s="27">
        <v>0.59816672340425525</v>
      </c>
      <c r="I4" s="27">
        <v>0.59519122203098096</v>
      </c>
      <c r="J4" s="27">
        <v>0.64845797665369653</v>
      </c>
      <c r="K4" s="27">
        <v>0.5998</v>
      </c>
      <c r="L4" s="27">
        <v>0.57630000000000003</v>
      </c>
      <c r="M4" s="27">
        <v>0.59279999999999999</v>
      </c>
      <c r="N4" s="27">
        <v>0.63400000000000001</v>
      </c>
      <c r="O4" s="27">
        <v>0.68259999999999998</v>
      </c>
      <c r="P4" s="27">
        <v>0.60340000000000005</v>
      </c>
    </row>
    <row r="5" spans="1:16">
      <c r="A5" s="25" t="s">
        <v>131</v>
      </c>
      <c r="B5" s="27">
        <v>0.58799999999999997</v>
      </c>
      <c r="C5" s="27">
        <v>0.69050439105219552</v>
      </c>
      <c r="D5" s="27">
        <v>0.58060026315789481</v>
      </c>
      <c r="E5" s="27">
        <v>0.52712508662508661</v>
      </c>
      <c r="F5" s="27">
        <v>0.59202488167680867</v>
      </c>
      <c r="G5" s="27">
        <v>0.62926524800000005</v>
      </c>
      <c r="H5" s="27">
        <v>0.59816672340425525</v>
      </c>
      <c r="I5" s="27">
        <v>0.59519122203098096</v>
      </c>
      <c r="J5" s="27">
        <v>0.64845797665369653</v>
      </c>
      <c r="K5" s="27">
        <v>0.5998</v>
      </c>
      <c r="L5" s="27">
        <v>0.57630000000000003</v>
      </c>
      <c r="M5" s="27">
        <v>0.59279999999999999</v>
      </c>
      <c r="N5" s="27">
        <v>0.63400000000000001</v>
      </c>
      <c r="O5" s="27">
        <v>0.68259999999999998</v>
      </c>
      <c r="P5" s="27">
        <v>0.60340000000000005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zoomScale="80" zoomScaleNormal="80" workbookViewId="0">
      <selection activeCell="C3" sqref="C3:R19"/>
    </sheetView>
  </sheetViews>
  <sheetFormatPr defaultRowHeight="14.25"/>
  <cols>
    <col min="1" max="1" width="4.875" bestFit="1" customWidth="1"/>
    <col min="2" max="2" width="4.875" customWidth="1"/>
    <col min="3" max="3" width="32.125" bestFit="1" customWidth="1"/>
    <col min="4" max="5" width="9.25" bestFit="1" customWidth="1"/>
    <col min="6" max="6" width="9.125" bestFit="1" customWidth="1"/>
    <col min="7" max="7" width="9.25" bestFit="1" customWidth="1"/>
    <col min="8" max="11" width="9.125" bestFit="1" customWidth="1"/>
    <col min="12" max="13" width="9.25" bestFit="1" customWidth="1"/>
    <col min="14" max="16" width="9.125" bestFit="1" customWidth="1"/>
    <col min="17" max="17" width="9.375" bestFit="1" customWidth="1"/>
  </cols>
  <sheetData>
    <row r="1" spans="1:18" ht="15">
      <c r="C1" s="192" t="s">
        <v>222</v>
      </c>
      <c r="D1" s="193"/>
      <c r="E1" s="193"/>
      <c r="F1" s="193"/>
      <c r="G1" s="193"/>
      <c r="H1" s="193"/>
      <c r="I1" s="193"/>
      <c r="J1" s="193"/>
      <c r="K1" s="194"/>
    </row>
    <row r="2" spans="1:18">
      <c r="C2" s="15"/>
      <c r="D2" s="194"/>
      <c r="E2" s="194"/>
      <c r="F2" s="194"/>
      <c r="G2" s="194"/>
      <c r="H2" s="194"/>
      <c r="I2" s="195"/>
      <c r="J2" s="195"/>
      <c r="K2" s="194"/>
    </row>
    <row r="3" spans="1:18">
      <c r="A3" s="37" t="s">
        <v>220</v>
      </c>
      <c r="B3" s="16" t="s">
        <v>90</v>
      </c>
      <c r="C3" s="16" t="s">
        <v>5</v>
      </c>
      <c r="D3" s="148" t="s">
        <v>132</v>
      </c>
      <c r="E3" s="148" t="s">
        <v>133</v>
      </c>
      <c r="F3" s="148" t="s">
        <v>134</v>
      </c>
      <c r="G3" s="148" t="s">
        <v>135</v>
      </c>
      <c r="H3" s="148" t="s">
        <v>136</v>
      </c>
      <c r="I3" s="149" t="s">
        <v>137</v>
      </c>
      <c r="J3" s="149" t="s">
        <v>138</v>
      </c>
      <c r="K3" s="148" t="s">
        <v>139</v>
      </c>
      <c r="L3" s="148" t="s">
        <v>140</v>
      </c>
      <c r="M3" s="148" t="s">
        <v>141</v>
      </c>
      <c r="N3" s="148" t="s">
        <v>142</v>
      </c>
      <c r="O3" s="148" t="s">
        <v>143</v>
      </c>
      <c r="P3" s="148" t="s">
        <v>144</v>
      </c>
      <c r="Q3" s="148" t="s">
        <v>145</v>
      </c>
      <c r="R3" s="148" t="s">
        <v>146</v>
      </c>
    </row>
    <row r="4" spans="1:18" s="145" customFormat="1" ht="19.5">
      <c r="A4" s="180" t="s">
        <v>214</v>
      </c>
      <c r="B4" s="181">
        <v>1.6</v>
      </c>
      <c r="C4" s="181" t="s">
        <v>45</v>
      </c>
      <c r="D4" s="146">
        <v>1.5262</v>
      </c>
      <c r="E4" s="146">
        <v>1.4309418563020422</v>
      </c>
      <c r="F4" s="146">
        <v>1.3946147978882675</v>
      </c>
      <c r="G4" s="146">
        <v>1.3621824790702604</v>
      </c>
      <c r="H4" s="137">
        <v>1.4482902259853669</v>
      </c>
      <c r="I4" s="146">
        <v>1.32</v>
      </c>
      <c r="J4" s="146">
        <v>1.5089477327805192</v>
      </c>
      <c r="K4" s="146">
        <v>1.4614125269854064</v>
      </c>
      <c r="L4" s="146">
        <v>1.5173704344450916</v>
      </c>
      <c r="M4" s="146">
        <v>1.6375999999999999</v>
      </c>
      <c r="N4" s="147">
        <v>1.7516</v>
      </c>
      <c r="O4" s="147">
        <v>1.7524999999999999</v>
      </c>
      <c r="P4" s="147">
        <v>1.5879000000000001</v>
      </c>
      <c r="Q4" s="146">
        <v>1.546</v>
      </c>
      <c r="R4" s="146">
        <f>+'2566'!I13</f>
        <v>1.8111999999999999</v>
      </c>
    </row>
    <row r="5" spans="1:18" s="145" customFormat="1" ht="19.5">
      <c r="A5" s="190" t="s">
        <v>215</v>
      </c>
      <c r="B5" s="191">
        <v>1</v>
      </c>
      <c r="C5" s="191" t="s">
        <v>46</v>
      </c>
      <c r="D5" s="146">
        <v>1.0404</v>
      </c>
      <c r="E5" s="146">
        <v>1.2425147375988497</v>
      </c>
      <c r="F5" s="146">
        <v>1.3047955023923445</v>
      </c>
      <c r="G5" s="146">
        <v>1.2981511835364774</v>
      </c>
      <c r="H5" s="137">
        <v>1.1967185134518925</v>
      </c>
      <c r="I5" s="146">
        <v>0.96817522899999997</v>
      </c>
      <c r="J5" s="146">
        <v>1.1727388128331067</v>
      </c>
      <c r="K5" s="146">
        <v>1.145030974057758</v>
      </c>
      <c r="L5" s="146">
        <v>1.3401104672553348</v>
      </c>
      <c r="M5" s="146">
        <v>1.2532000000000001</v>
      </c>
      <c r="N5" s="147">
        <v>1.1966000000000001</v>
      </c>
      <c r="O5" s="147">
        <v>1.272</v>
      </c>
      <c r="P5" s="147">
        <v>1.1148</v>
      </c>
      <c r="Q5" s="146">
        <v>1.2749999999999999</v>
      </c>
      <c r="R5" s="146">
        <f>+'2566'!I31</f>
        <v>1.4313</v>
      </c>
    </row>
    <row r="6" spans="1:18" s="145" customFormat="1" ht="19.5">
      <c r="A6" s="184" t="s">
        <v>219</v>
      </c>
      <c r="B6" s="185">
        <v>0.6</v>
      </c>
      <c r="C6" s="185" t="s">
        <v>47</v>
      </c>
      <c r="D6" s="146">
        <v>0.60909999999999997</v>
      </c>
      <c r="E6" s="146">
        <v>0.6166609413417633</v>
      </c>
      <c r="F6" s="146">
        <v>0.63018570942497454</v>
      </c>
      <c r="G6" s="146">
        <v>0.56765799180327869</v>
      </c>
      <c r="H6" s="137">
        <v>0.57121841549295771</v>
      </c>
      <c r="I6" s="146">
        <v>0.649836882</v>
      </c>
      <c r="J6" s="146">
        <v>0.7078253506493507</v>
      </c>
      <c r="K6" s="146">
        <v>0.64141167400881072</v>
      </c>
      <c r="L6" s="146">
        <v>0.6544254559270517</v>
      </c>
      <c r="M6" s="146">
        <v>0.62019999999999997</v>
      </c>
      <c r="N6" s="147">
        <v>0.67479999999999996</v>
      </c>
      <c r="O6" s="147">
        <v>0.71540000000000004</v>
      </c>
      <c r="P6" s="147">
        <v>0.79830000000000001</v>
      </c>
      <c r="Q6" s="146">
        <v>0.7732</v>
      </c>
      <c r="R6" s="146">
        <f>+'2566'!I48</f>
        <v>0.96760000000000002</v>
      </c>
    </row>
    <row r="7" spans="1:18" s="145" customFormat="1" ht="19.5">
      <c r="A7" s="184" t="s">
        <v>219</v>
      </c>
      <c r="B7" s="185">
        <v>0.6</v>
      </c>
      <c r="C7" s="185" t="s">
        <v>221</v>
      </c>
      <c r="D7" s="146">
        <v>0.55679999999999996</v>
      </c>
      <c r="E7" s="146">
        <v>0.60530188040616772</v>
      </c>
      <c r="F7" s="146">
        <v>0.63643466502765822</v>
      </c>
      <c r="G7" s="146">
        <v>0.65179776982378834</v>
      </c>
      <c r="H7" s="137">
        <v>0.64760285714285726</v>
      </c>
      <c r="I7" s="146">
        <v>6.3029333000000007E-2</v>
      </c>
      <c r="J7" s="146">
        <v>0.69194043592634347</v>
      </c>
      <c r="K7" s="146">
        <v>0.68269419380149077</v>
      </c>
      <c r="L7" s="146">
        <v>0.72003312737642589</v>
      </c>
      <c r="M7" s="146">
        <v>0.6593</v>
      </c>
      <c r="N7" s="147">
        <v>0.70420000000000005</v>
      </c>
      <c r="O7" s="147">
        <v>0.68610000000000004</v>
      </c>
      <c r="P7" s="147">
        <v>0.65639999999999998</v>
      </c>
      <c r="Q7" s="146">
        <v>0.68820000000000003</v>
      </c>
      <c r="R7" s="146">
        <f>+'2566'!I66</f>
        <v>0.73360000000000003</v>
      </c>
    </row>
    <row r="8" spans="1:18" s="145" customFormat="1" ht="19.5">
      <c r="A8" s="184" t="s">
        <v>219</v>
      </c>
      <c r="B8" s="185">
        <v>0.6</v>
      </c>
      <c r="C8" s="185" t="s">
        <v>49</v>
      </c>
      <c r="D8" s="146">
        <v>0.55089999999999995</v>
      </c>
      <c r="E8" s="146">
        <v>0.56528438403701553</v>
      </c>
      <c r="F8" s="146">
        <v>0.62317115902964959</v>
      </c>
      <c r="G8" s="146">
        <v>0.61523908775981528</v>
      </c>
      <c r="H8" s="137">
        <v>0.66070920372285435</v>
      </c>
      <c r="I8" s="146">
        <v>0.50039326399999995</v>
      </c>
      <c r="J8" s="146">
        <v>0.57250969313200206</v>
      </c>
      <c r="K8" s="146">
        <v>0.58314519979242341</v>
      </c>
      <c r="L8" s="146">
        <v>0.61866808610201207</v>
      </c>
      <c r="M8" s="146">
        <v>0.60580000000000001</v>
      </c>
      <c r="N8" s="147">
        <v>0.60319999999999996</v>
      </c>
      <c r="O8" s="147">
        <v>0.67249999999999999</v>
      </c>
      <c r="P8" s="147">
        <v>0.70679999999999998</v>
      </c>
      <c r="Q8" s="146">
        <v>0.72860000000000003</v>
      </c>
      <c r="R8" s="146">
        <f>+'2566'!I85</f>
        <v>0.84970000000000001</v>
      </c>
    </row>
    <row r="9" spans="1:18" s="145" customFormat="1" ht="19.5">
      <c r="A9" s="184" t="s">
        <v>219</v>
      </c>
      <c r="B9" s="185">
        <v>0.6</v>
      </c>
      <c r="C9" s="185" t="s">
        <v>50</v>
      </c>
      <c r="D9" s="146">
        <v>0.58799999999999997</v>
      </c>
      <c r="E9" s="146">
        <v>0.69050439105219552</v>
      </c>
      <c r="F9" s="146">
        <v>0.58060026315789481</v>
      </c>
      <c r="G9" s="146">
        <v>0.52712508662508661</v>
      </c>
      <c r="H9" s="137">
        <v>0.59202488167680867</v>
      </c>
      <c r="I9" s="146">
        <v>0.62926524800000005</v>
      </c>
      <c r="J9" s="146">
        <v>0.59816672340425525</v>
      </c>
      <c r="K9" s="146">
        <v>0.59519122203098096</v>
      </c>
      <c r="L9" s="146">
        <v>0.64845797665369653</v>
      </c>
      <c r="M9" s="146">
        <v>0.5998</v>
      </c>
      <c r="N9" s="147">
        <v>0.57630000000000003</v>
      </c>
      <c r="O9" s="147">
        <v>0.59279999999999999</v>
      </c>
      <c r="P9" s="147">
        <v>0.63400000000000001</v>
      </c>
      <c r="Q9" s="146">
        <v>0.68259999999999998</v>
      </c>
      <c r="R9" s="146">
        <f>+'2566'!I102</f>
        <v>0.60340000000000005</v>
      </c>
    </row>
    <row r="10" spans="1:18" s="145" customFormat="1" ht="19.5">
      <c r="A10" s="186" t="s">
        <v>216</v>
      </c>
      <c r="B10" s="187">
        <v>0.8</v>
      </c>
      <c r="C10" s="187" t="s">
        <v>51</v>
      </c>
      <c r="D10" s="146">
        <v>0.50229999999999997</v>
      </c>
      <c r="E10" s="146">
        <v>0.57858959725138381</v>
      </c>
      <c r="F10" s="146">
        <v>0.58988083049937357</v>
      </c>
      <c r="G10" s="146">
        <v>0.53516300359372049</v>
      </c>
      <c r="H10" s="137">
        <v>0.52849097845601456</v>
      </c>
      <c r="I10" s="146">
        <v>0.57636606700000004</v>
      </c>
      <c r="J10" s="146">
        <v>0.61844487829614603</v>
      </c>
      <c r="K10" s="146">
        <v>0.63856402295851811</v>
      </c>
      <c r="L10" s="146">
        <v>0.61504090032154346</v>
      </c>
      <c r="M10" s="146">
        <v>0.57110000000000005</v>
      </c>
      <c r="N10" s="147">
        <v>0.67710000000000004</v>
      </c>
      <c r="O10" s="147">
        <v>0.76160000000000005</v>
      </c>
      <c r="P10" s="147">
        <v>0.79120000000000001</v>
      </c>
      <c r="Q10" s="146">
        <v>0.96030000000000004</v>
      </c>
      <c r="R10" s="146">
        <f>+'2566'!I120</f>
        <v>1.0690999999999999</v>
      </c>
    </row>
    <row r="11" spans="1:18" s="145" customFormat="1" ht="19.5">
      <c r="A11" s="184" t="s">
        <v>219</v>
      </c>
      <c r="B11" s="185">
        <v>0.6</v>
      </c>
      <c r="C11" s="185" t="s">
        <v>52</v>
      </c>
      <c r="D11" s="146">
        <v>0.56220000000000003</v>
      </c>
      <c r="E11" s="146">
        <v>0.64961087048832267</v>
      </c>
      <c r="F11" s="146">
        <v>0.65572377538829152</v>
      </c>
      <c r="G11" s="146">
        <v>0.60192980812137442</v>
      </c>
      <c r="H11" s="137">
        <v>0.63591389396709319</v>
      </c>
      <c r="I11" s="146">
        <v>0.30057096799999999</v>
      </c>
      <c r="J11" s="146">
        <v>0.61835015974440888</v>
      </c>
      <c r="K11" s="146">
        <v>0.5821375904860393</v>
      </c>
      <c r="L11" s="146">
        <v>0.60810450450450448</v>
      </c>
      <c r="M11" s="146">
        <v>0.61450000000000005</v>
      </c>
      <c r="N11" s="147">
        <v>0.63229999999999997</v>
      </c>
      <c r="O11" s="147">
        <v>0.60960000000000003</v>
      </c>
      <c r="P11" s="147">
        <v>0.66359999999999997</v>
      </c>
      <c r="Q11" s="146">
        <v>0.74070000000000003</v>
      </c>
      <c r="R11" s="146">
        <f>+'2566'!I138</f>
        <v>0.69340000000000002</v>
      </c>
    </row>
    <row r="12" spans="1:18" s="145" customFormat="1" ht="19.5">
      <c r="A12" s="184" t="s">
        <v>219</v>
      </c>
      <c r="B12" s="185">
        <v>0.6</v>
      </c>
      <c r="C12" s="185" t="s">
        <v>53</v>
      </c>
      <c r="D12" s="146">
        <v>0.6089</v>
      </c>
      <c r="E12" s="146">
        <v>0.63228478011472278</v>
      </c>
      <c r="F12" s="146">
        <v>0.63604149289815659</v>
      </c>
      <c r="G12" s="146">
        <v>0.58271266547406075</v>
      </c>
      <c r="H12" s="137">
        <v>0.60917455357142858</v>
      </c>
      <c r="I12" s="146">
        <v>0.65325449700000005</v>
      </c>
      <c r="J12" s="146">
        <v>0.6974683544303798</v>
      </c>
      <c r="K12" s="146">
        <v>0.69040537037037031</v>
      </c>
      <c r="L12" s="146">
        <v>0.71612806098141979</v>
      </c>
      <c r="M12" s="146">
        <v>0.70199999999999996</v>
      </c>
      <c r="N12" s="147">
        <v>0.66390000000000005</v>
      </c>
      <c r="O12" s="147">
        <v>0.72050000000000003</v>
      </c>
      <c r="P12" s="147">
        <v>0.74629999999999996</v>
      </c>
      <c r="Q12" s="146">
        <v>0.75519999999999998</v>
      </c>
      <c r="R12" s="146">
        <f>+'2566'!I157</f>
        <v>0.73660000000000003</v>
      </c>
    </row>
    <row r="13" spans="1:18" s="145" customFormat="1" ht="19.5">
      <c r="A13" s="184" t="s">
        <v>219</v>
      </c>
      <c r="B13" s="185">
        <v>0.6</v>
      </c>
      <c r="C13" s="185" t="s">
        <v>54</v>
      </c>
      <c r="D13" s="146">
        <v>0.60719999999999996</v>
      </c>
      <c r="E13" s="146">
        <v>0.5983690358467243</v>
      </c>
      <c r="F13" s="146">
        <v>0.61927201751185701</v>
      </c>
      <c r="G13" s="146">
        <v>0.62963948148148152</v>
      </c>
      <c r="H13" s="137">
        <v>0.58907397260273975</v>
      </c>
      <c r="I13" s="146">
        <v>0.347806173</v>
      </c>
      <c r="J13" s="146">
        <v>0.66618606018678661</v>
      </c>
      <c r="K13" s="146">
        <v>0.65201442533229081</v>
      </c>
      <c r="L13" s="146">
        <v>0.67579236168455825</v>
      </c>
      <c r="M13" s="146">
        <v>0.7248</v>
      </c>
      <c r="N13" s="147">
        <v>0.7853</v>
      </c>
      <c r="O13" s="147">
        <v>0.75519999999999998</v>
      </c>
      <c r="P13" s="147">
        <v>0.71730000000000005</v>
      </c>
      <c r="Q13" s="146">
        <v>0.76329999999999998</v>
      </c>
      <c r="R13" s="146">
        <f>+'2566'!I175</f>
        <v>0.73919999999999997</v>
      </c>
    </row>
    <row r="14" spans="1:18" s="145" customFormat="1" ht="19.5">
      <c r="A14" s="184" t="s">
        <v>219</v>
      </c>
      <c r="B14" s="185">
        <v>0.6</v>
      </c>
      <c r="C14" s="185" t="s">
        <v>55</v>
      </c>
      <c r="D14" s="146">
        <v>0.62419999999999998</v>
      </c>
      <c r="E14" s="146">
        <v>0.61827663043478265</v>
      </c>
      <c r="F14" s="146">
        <v>0.57948108108108098</v>
      </c>
      <c r="G14" s="146">
        <v>0.55841714285714283</v>
      </c>
      <c r="H14" s="137">
        <v>0.54779527385159021</v>
      </c>
      <c r="I14" s="146">
        <v>0.38280696199999997</v>
      </c>
      <c r="J14" s="146">
        <v>0.65670066026410556</v>
      </c>
      <c r="K14" s="146">
        <v>0.61684780915287252</v>
      </c>
      <c r="L14" s="146">
        <v>0.59997634173055858</v>
      </c>
      <c r="M14" s="146">
        <v>0.60250000000000004</v>
      </c>
      <c r="N14" s="147">
        <v>0.5746</v>
      </c>
      <c r="O14" s="147">
        <v>0.66220000000000001</v>
      </c>
      <c r="P14" s="147">
        <v>0.75</v>
      </c>
      <c r="Q14" s="146">
        <v>0.69179999999999997</v>
      </c>
      <c r="R14" s="146">
        <f>+'2566'!I193</f>
        <v>0.76629999999999998</v>
      </c>
    </row>
    <row r="15" spans="1:18" s="145" customFormat="1" ht="19.5">
      <c r="A15" s="182" t="s">
        <v>217</v>
      </c>
      <c r="B15" s="183">
        <v>0.6</v>
      </c>
      <c r="C15" s="183" t="s">
        <v>56</v>
      </c>
      <c r="D15" s="146">
        <v>0.51539999999999997</v>
      </c>
      <c r="E15" s="146">
        <v>0.59223473135964899</v>
      </c>
      <c r="F15" s="146">
        <v>0.54424423791821575</v>
      </c>
      <c r="G15" s="146">
        <v>0.53807446076899024</v>
      </c>
      <c r="H15" s="137">
        <v>0.58928717703349276</v>
      </c>
      <c r="I15" s="146">
        <v>0.53260070699999995</v>
      </c>
      <c r="J15" s="146">
        <v>0.65218755510342497</v>
      </c>
      <c r="K15" s="146">
        <v>0.68766560443366809</v>
      </c>
      <c r="L15" s="146">
        <v>0.61593277809147384</v>
      </c>
      <c r="M15" s="146">
        <v>0.60240000000000005</v>
      </c>
      <c r="N15" s="147">
        <v>0.57320000000000004</v>
      </c>
      <c r="O15" s="147">
        <v>0.60029999999999994</v>
      </c>
      <c r="P15" s="147">
        <v>0.625</v>
      </c>
      <c r="Q15" s="146">
        <v>0.74129999999999996</v>
      </c>
      <c r="R15" s="146">
        <f>+'2566'!I212</f>
        <v>0.77449999999999997</v>
      </c>
    </row>
    <row r="16" spans="1:18" s="145" customFormat="1" ht="19.5">
      <c r="A16" s="142" t="s">
        <v>218</v>
      </c>
      <c r="B16" s="188">
        <v>0.6</v>
      </c>
      <c r="C16" s="188" t="s">
        <v>57</v>
      </c>
      <c r="D16" s="146">
        <v>0.47839999999999999</v>
      </c>
      <c r="E16" s="146">
        <v>0.51141954285714275</v>
      </c>
      <c r="F16" s="146">
        <v>0.49236007714561236</v>
      </c>
      <c r="G16" s="146">
        <v>0.49824161147902868</v>
      </c>
      <c r="H16" s="137">
        <v>0.46857563909774436</v>
      </c>
      <c r="I16" s="146">
        <v>0.2799875</v>
      </c>
      <c r="J16" s="146">
        <v>0.58398085106382969</v>
      </c>
      <c r="K16" s="146">
        <v>0.53464484679665747</v>
      </c>
      <c r="L16" s="146">
        <v>0.64224396396396399</v>
      </c>
      <c r="M16" s="146">
        <v>0.66</v>
      </c>
      <c r="N16" s="147">
        <v>0.61939999999999995</v>
      </c>
      <c r="O16" s="147">
        <v>0.63339999999999996</v>
      </c>
      <c r="P16" s="147">
        <v>0.67849999999999999</v>
      </c>
      <c r="Q16" s="146">
        <v>0.66379999999999995</v>
      </c>
      <c r="R16" s="146">
        <f>+'2566'!I226</f>
        <v>0.89229999999999998</v>
      </c>
    </row>
    <row r="17" spans="1:18" s="145" customFormat="1" ht="19.5">
      <c r="A17" s="184" t="s">
        <v>219</v>
      </c>
      <c r="B17" s="185">
        <v>0.6</v>
      </c>
      <c r="C17" s="185" t="s">
        <v>58</v>
      </c>
      <c r="D17" s="146">
        <v>0.6169</v>
      </c>
      <c r="E17" s="146">
        <v>0.62628979736935664</v>
      </c>
      <c r="F17" s="146">
        <v>0.61083791652051911</v>
      </c>
      <c r="G17" s="146">
        <v>0.66946816793893116</v>
      </c>
      <c r="H17" s="137">
        <v>0.56328646702046992</v>
      </c>
      <c r="I17" s="146">
        <v>0.49914907400000003</v>
      </c>
      <c r="J17" s="146">
        <v>0.56554345549738216</v>
      </c>
      <c r="K17" s="146">
        <v>0.61777320169252481</v>
      </c>
      <c r="L17" s="146">
        <v>0.73042249151720806</v>
      </c>
      <c r="M17" s="146">
        <v>0.69079999999999997</v>
      </c>
      <c r="N17" s="147">
        <v>0.70520000000000005</v>
      </c>
      <c r="O17" s="147">
        <v>0.7137</v>
      </c>
      <c r="P17" s="147">
        <v>0.63319999999999999</v>
      </c>
      <c r="Q17" s="146">
        <v>0.61939999999999995</v>
      </c>
      <c r="R17" s="146">
        <f>+'2566'!I244</f>
        <v>0.7984</v>
      </c>
    </row>
    <row r="18" spans="1:18" s="145" customFormat="1" ht="19.5">
      <c r="A18" s="142" t="s">
        <v>218</v>
      </c>
      <c r="B18" s="188">
        <v>0.6</v>
      </c>
      <c r="C18" s="188" t="s">
        <v>59</v>
      </c>
      <c r="D18" s="146">
        <v>0.65459999999999996</v>
      </c>
      <c r="E18" s="146">
        <v>0.67298000000000002</v>
      </c>
      <c r="F18" s="146">
        <v>0.69390346907993961</v>
      </c>
      <c r="G18" s="146">
        <v>0.64151319018404906</v>
      </c>
      <c r="H18" s="137">
        <v>0.69176015971606042</v>
      </c>
      <c r="I18" s="146">
        <v>0.87596794899999997</v>
      </c>
      <c r="J18" s="146">
        <v>0.79355193181818184</v>
      </c>
      <c r="K18" s="146">
        <v>0.69840317002881847</v>
      </c>
      <c r="L18" s="146">
        <v>0.83475943905070127</v>
      </c>
      <c r="M18" s="146">
        <v>0.76319999999999999</v>
      </c>
      <c r="N18" s="147">
        <v>0.72340000000000004</v>
      </c>
      <c r="O18" s="147">
        <v>0.69259999999999999</v>
      </c>
      <c r="P18" s="147">
        <v>0.67549999999999999</v>
      </c>
      <c r="Q18" s="146">
        <v>0.7298</v>
      </c>
      <c r="R18" s="146">
        <f>+'2566'!I244</f>
        <v>0.7984</v>
      </c>
    </row>
    <row r="19" spans="1:18" s="145" customFormat="1" ht="19.5">
      <c r="A19" s="142" t="s">
        <v>218</v>
      </c>
      <c r="B19" s="188">
        <v>0.6</v>
      </c>
      <c r="C19" s="189" t="s">
        <v>60</v>
      </c>
      <c r="D19" s="146">
        <v>0.86719999999999997</v>
      </c>
      <c r="E19" s="146">
        <v>0.79761297071129711</v>
      </c>
      <c r="F19" s="146">
        <v>0.64755995500562435</v>
      </c>
      <c r="G19" s="146">
        <v>0.55792828947368411</v>
      </c>
      <c r="H19" s="137">
        <v>0.56111499585749791</v>
      </c>
      <c r="I19" s="146">
        <v>0.67015652199999998</v>
      </c>
      <c r="J19" s="146">
        <v>0.7337898368883311</v>
      </c>
      <c r="K19" s="146">
        <v>0.73426190476190478</v>
      </c>
      <c r="L19" s="146">
        <v>0.74900844793713162</v>
      </c>
      <c r="M19" s="146">
        <v>0.753</v>
      </c>
      <c r="N19" s="147">
        <v>0.70420000000000005</v>
      </c>
      <c r="O19" s="147">
        <v>0.72919999999999996</v>
      </c>
      <c r="P19" s="147">
        <v>0.79469999999999996</v>
      </c>
      <c r="Q19" s="146">
        <v>0.79810000000000003</v>
      </c>
      <c r="R19" s="146">
        <f>+'2566'!I281</f>
        <v>0.79369999999999996</v>
      </c>
    </row>
  </sheetData>
  <mergeCells count="1">
    <mergeCell ref="D1:J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80" zoomScaleNormal="80" workbookViewId="0">
      <selection activeCell="P20" sqref="P20"/>
    </sheetView>
  </sheetViews>
  <sheetFormatPr defaultRowHeight="14.25"/>
  <cols>
    <col min="1" max="1" width="32.125" bestFit="1" customWidth="1"/>
    <col min="2" max="3" width="9.25" bestFit="1" customWidth="1"/>
    <col min="4" max="4" width="9.125" bestFit="1" customWidth="1"/>
    <col min="5" max="5" width="9.25" bestFit="1" customWidth="1"/>
    <col min="6" max="9" width="9.125" bestFit="1" customWidth="1"/>
    <col min="10" max="11" width="9.25" bestFit="1" customWidth="1"/>
    <col min="12" max="14" width="9.125" bestFit="1" customWidth="1"/>
    <col min="15" max="15" width="9.375" bestFit="1" customWidth="1"/>
  </cols>
  <sheetData>
    <row r="1" spans="1:16">
      <c r="A1" s="14" t="s">
        <v>38</v>
      </c>
      <c r="B1" s="177" t="s">
        <v>13</v>
      </c>
      <c r="C1" s="178"/>
      <c r="D1" s="178"/>
      <c r="E1" s="178"/>
      <c r="F1" s="178"/>
      <c r="G1" s="178"/>
      <c r="H1" s="179"/>
    </row>
    <row r="2" spans="1:16">
      <c r="A2" s="15"/>
      <c r="G2" s="28"/>
      <c r="H2" s="35"/>
    </row>
    <row r="3" spans="1:16">
      <c r="A3" s="16" t="s">
        <v>5</v>
      </c>
      <c r="B3" s="10" t="s">
        <v>132</v>
      </c>
      <c r="C3" s="11" t="s">
        <v>133</v>
      </c>
      <c r="D3" s="11" t="s">
        <v>134</v>
      </c>
      <c r="E3" s="12" t="s">
        <v>135</v>
      </c>
      <c r="F3" s="12" t="s">
        <v>136</v>
      </c>
      <c r="G3" s="21" t="s">
        <v>137</v>
      </c>
      <c r="H3" s="21" t="s">
        <v>138</v>
      </c>
      <c r="I3" s="36" t="s">
        <v>139</v>
      </c>
      <c r="J3" s="36" t="s">
        <v>140</v>
      </c>
      <c r="K3" s="36" t="s">
        <v>141</v>
      </c>
      <c r="L3" s="36" t="s">
        <v>142</v>
      </c>
      <c r="M3" s="36" t="s">
        <v>143</v>
      </c>
      <c r="N3" s="36" t="s">
        <v>144</v>
      </c>
      <c r="O3" s="36" t="s">
        <v>145</v>
      </c>
      <c r="P3" s="36" t="s">
        <v>146</v>
      </c>
    </row>
    <row r="4" spans="1:16" s="145" customFormat="1" ht="20.25" thickBot="1">
      <c r="A4" s="133" t="s">
        <v>45</v>
      </c>
      <c r="B4" s="134">
        <v>90.8</v>
      </c>
      <c r="C4" s="135">
        <v>93.48</v>
      </c>
      <c r="D4" s="135">
        <v>97.23</v>
      </c>
      <c r="E4" s="136">
        <v>71.58</v>
      </c>
      <c r="F4" s="137">
        <v>87.58</v>
      </c>
      <c r="G4" s="138">
        <v>85.41</v>
      </c>
      <c r="H4" s="138">
        <v>94.14</v>
      </c>
      <c r="I4" s="142">
        <v>96.52</v>
      </c>
      <c r="J4" s="142">
        <v>102.62</v>
      </c>
      <c r="K4" s="142">
        <v>97.14</v>
      </c>
      <c r="L4" s="143">
        <v>94.78</v>
      </c>
      <c r="M4" s="143">
        <v>86.16</v>
      </c>
      <c r="N4" s="144">
        <v>132.43</v>
      </c>
      <c r="O4" s="142">
        <v>99.41</v>
      </c>
      <c r="P4" s="142">
        <f>+'2566'!G13</f>
        <v>79.28</v>
      </c>
    </row>
    <row r="5" spans="1:16" s="145" customFormat="1" ht="20.25" thickBot="1">
      <c r="A5" s="133" t="s">
        <v>46</v>
      </c>
      <c r="B5" s="134">
        <v>76.010000000000005</v>
      </c>
      <c r="C5" s="135">
        <v>89.59</v>
      </c>
      <c r="D5" s="135">
        <v>92.24</v>
      </c>
      <c r="E5" s="135">
        <v>92.52</v>
      </c>
      <c r="F5" s="137">
        <v>81.67</v>
      </c>
      <c r="G5" s="138">
        <v>83.0871611751339</v>
      </c>
      <c r="H5" s="138">
        <v>78.209999999999994</v>
      </c>
      <c r="I5" s="142">
        <v>82.89</v>
      </c>
      <c r="J5" s="142">
        <v>85.88</v>
      </c>
      <c r="K5" s="142">
        <v>90.24</v>
      </c>
      <c r="L5" s="143">
        <v>89.26</v>
      </c>
      <c r="M5" s="143">
        <v>74.75</v>
      </c>
      <c r="N5" s="144">
        <v>114.94</v>
      </c>
      <c r="O5" s="142">
        <v>97.7</v>
      </c>
      <c r="P5" s="142">
        <f>+'2566'!G31</f>
        <v>77.150000000000006</v>
      </c>
    </row>
    <row r="6" spans="1:16" s="145" customFormat="1" ht="20.25" thickBot="1">
      <c r="A6" s="133" t="s">
        <v>47</v>
      </c>
      <c r="B6" s="134">
        <v>70.41</v>
      </c>
      <c r="C6" s="135">
        <v>79.56</v>
      </c>
      <c r="D6" s="135">
        <v>73.64</v>
      </c>
      <c r="E6" s="135">
        <v>82.82</v>
      </c>
      <c r="F6" s="137">
        <v>76.489999999999995</v>
      </c>
      <c r="G6" s="138">
        <v>84.016393442622956</v>
      </c>
      <c r="H6" s="138">
        <v>53.05</v>
      </c>
      <c r="I6" s="142">
        <v>74.59</v>
      </c>
      <c r="J6" s="142">
        <v>72.67</v>
      </c>
      <c r="K6" s="142">
        <v>73.62</v>
      </c>
      <c r="L6" s="143">
        <v>79.099999999999994</v>
      </c>
      <c r="M6" s="143">
        <v>81.180000000000007</v>
      </c>
      <c r="N6" s="144">
        <v>275.3</v>
      </c>
      <c r="O6" s="142">
        <v>243.42</v>
      </c>
      <c r="P6" s="142">
        <f>+'2566'!G48</f>
        <v>88.62</v>
      </c>
    </row>
    <row r="7" spans="1:16" s="145" customFormat="1" ht="20.25" thickBot="1">
      <c r="A7" s="133" t="s">
        <v>178</v>
      </c>
      <c r="B7" s="134">
        <v>66.41</v>
      </c>
      <c r="C7" s="135">
        <v>86.56</v>
      </c>
      <c r="D7" s="135">
        <v>97.84</v>
      </c>
      <c r="E7" s="135">
        <v>110.51</v>
      </c>
      <c r="F7" s="137">
        <v>72.849999999999994</v>
      </c>
      <c r="G7" s="138">
        <v>67.759562841530055</v>
      </c>
      <c r="H7" s="138">
        <v>65.66</v>
      </c>
      <c r="I7" s="142">
        <v>55.29</v>
      </c>
      <c r="J7" s="142">
        <v>69.47</v>
      </c>
      <c r="K7" s="142">
        <v>51.35</v>
      </c>
      <c r="L7" s="143">
        <v>49.21</v>
      </c>
      <c r="M7" s="143">
        <v>55.73</v>
      </c>
      <c r="N7" s="144">
        <v>196.89</v>
      </c>
      <c r="O7" s="142">
        <v>293.35000000000002</v>
      </c>
      <c r="P7" s="142">
        <f>+'2566'!G66</f>
        <v>37.74</v>
      </c>
    </row>
    <row r="8" spans="1:16" s="145" customFormat="1" ht="20.25" thickBot="1">
      <c r="A8" s="133" t="s">
        <v>49</v>
      </c>
      <c r="B8" s="134">
        <v>43.79</v>
      </c>
      <c r="C8" s="135">
        <v>47.35</v>
      </c>
      <c r="D8" s="135">
        <v>56.18</v>
      </c>
      <c r="E8" s="135">
        <v>57.93</v>
      </c>
      <c r="F8" s="137">
        <v>58.12</v>
      </c>
      <c r="G8" s="138">
        <v>54.834547662416512</v>
      </c>
      <c r="H8" s="138">
        <v>46.83</v>
      </c>
      <c r="I8" s="142">
        <v>57.55</v>
      </c>
      <c r="J8" s="142">
        <v>67.09</v>
      </c>
      <c r="K8" s="142">
        <v>75.27</v>
      </c>
      <c r="L8" s="143">
        <v>70.989999999999995</v>
      </c>
      <c r="M8" s="143">
        <v>45.12</v>
      </c>
      <c r="N8" s="144">
        <v>196.46</v>
      </c>
      <c r="O8" s="142">
        <v>108.36</v>
      </c>
      <c r="P8" s="142">
        <f>+'2566'!G85</f>
        <v>40.35</v>
      </c>
    </row>
    <row r="9" spans="1:16" s="145" customFormat="1" ht="20.25" thickBot="1">
      <c r="A9" s="133" t="s">
        <v>50</v>
      </c>
      <c r="B9" s="134">
        <v>54.3</v>
      </c>
      <c r="C9" s="135">
        <v>32.36</v>
      </c>
      <c r="D9" s="135">
        <v>29.59</v>
      </c>
      <c r="E9" s="135">
        <v>38.299999999999997</v>
      </c>
      <c r="F9" s="137">
        <v>42.98</v>
      </c>
      <c r="G9" s="138">
        <v>43.559718969555036</v>
      </c>
      <c r="H9" s="138">
        <v>35.18</v>
      </c>
      <c r="I9" s="142">
        <v>34.229999999999997</v>
      </c>
      <c r="J9" s="142">
        <v>32.78</v>
      </c>
      <c r="K9" s="142">
        <v>43.03</v>
      </c>
      <c r="L9" s="143">
        <v>37.14</v>
      </c>
      <c r="M9" s="143">
        <v>30.79</v>
      </c>
      <c r="N9" s="144">
        <v>154.75</v>
      </c>
      <c r="O9" s="142">
        <v>94.48</v>
      </c>
      <c r="P9" s="142">
        <f>+'2566'!G102</f>
        <v>35.03</v>
      </c>
    </row>
    <row r="10" spans="1:16" s="145" customFormat="1" ht="20.25" thickBot="1">
      <c r="A10" s="133" t="s">
        <v>51</v>
      </c>
      <c r="B10" s="134">
        <v>66.709999999999994</v>
      </c>
      <c r="C10" s="135">
        <v>77.849999999999994</v>
      </c>
      <c r="D10" s="135">
        <v>83.28</v>
      </c>
      <c r="E10" s="135">
        <v>75.27</v>
      </c>
      <c r="F10" s="137">
        <v>95.92</v>
      </c>
      <c r="G10" s="138">
        <v>98.913934426229503</v>
      </c>
      <c r="H10" s="138">
        <v>80.930000000000007</v>
      </c>
      <c r="I10" s="142">
        <v>77.81</v>
      </c>
      <c r="J10" s="142">
        <v>91.42</v>
      </c>
      <c r="K10" s="142">
        <v>86</v>
      </c>
      <c r="L10" s="143">
        <v>96.92</v>
      </c>
      <c r="M10" s="143">
        <v>80.44</v>
      </c>
      <c r="N10" s="144">
        <v>255.81</v>
      </c>
      <c r="O10" s="142">
        <v>155.77000000000001</v>
      </c>
      <c r="P10" s="142">
        <f>+'2566'!G120</f>
        <v>81.14</v>
      </c>
    </row>
    <row r="11" spans="1:16" s="145" customFormat="1" ht="20.25" thickBot="1">
      <c r="A11" s="133" t="s">
        <v>52</v>
      </c>
      <c r="B11" s="134">
        <v>60.83</v>
      </c>
      <c r="C11" s="135">
        <v>76.989999999999995</v>
      </c>
      <c r="D11" s="135">
        <v>83.84</v>
      </c>
      <c r="E11" s="135">
        <v>72</v>
      </c>
      <c r="F11" s="137">
        <v>59.88</v>
      </c>
      <c r="G11" s="138">
        <v>61.839708561020039</v>
      </c>
      <c r="H11" s="138">
        <v>47.37</v>
      </c>
      <c r="I11" s="142">
        <v>59.56</v>
      </c>
      <c r="J11" s="142">
        <v>78.61</v>
      </c>
      <c r="K11" s="142">
        <v>77.739999999999995</v>
      </c>
      <c r="L11" s="143">
        <v>81.22</v>
      </c>
      <c r="M11" s="143">
        <v>53.4</v>
      </c>
      <c r="N11" s="144">
        <v>238.31</v>
      </c>
      <c r="O11" s="142">
        <v>247.19</v>
      </c>
      <c r="P11" s="142">
        <f>+'2566'!G138</f>
        <v>48.24</v>
      </c>
    </row>
    <row r="12" spans="1:16" s="145" customFormat="1" ht="20.25" thickBot="1">
      <c r="A12" s="133" t="s">
        <v>53</v>
      </c>
      <c r="B12" s="134">
        <v>66.87</v>
      </c>
      <c r="C12" s="135">
        <v>76.989999999999995</v>
      </c>
      <c r="D12" s="135">
        <v>85.46</v>
      </c>
      <c r="E12" s="135">
        <v>73.12</v>
      </c>
      <c r="F12" s="137">
        <v>63.63</v>
      </c>
      <c r="G12" s="138">
        <v>65.418943533697629</v>
      </c>
      <c r="H12" s="138">
        <v>57.6</v>
      </c>
      <c r="I12" s="142">
        <v>63.72</v>
      </c>
      <c r="J12" s="142">
        <v>62.43</v>
      </c>
      <c r="K12" s="142">
        <v>75.53</v>
      </c>
      <c r="L12" s="143">
        <v>59.06</v>
      </c>
      <c r="M12" s="143">
        <v>62.69</v>
      </c>
      <c r="N12" s="144">
        <v>235.98</v>
      </c>
      <c r="O12" s="142">
        <v>220.68</v>
      </c>
      <c r="P12" s="142">
        <f>+'2566'!G157</f>
        <v>56.26</v>
      </c>
    </row>
    <row r="13" spans="1:16" s="145" customFormat="1" ht="20.25" thickBot="1">
      <c r="A13" s="133" t="s">
        <v>54</v>
      </c>
      <c r="B13" s="134">
        <v>107.83</v>
      </c>
      <c r="C13" s="135">
        <v>115.64</v>
      </c>
      <c r="D13" s="135">
        <v>89.42</v>
      </c>
      <c r="E13" s="135">
        <v>91.75</v>
      </c>
      <c r="F13" s="137">
        <v>57.34</v>
      </c>
      <c r="G13" s="138">
        <v>57.941316227132333</v>
      </c>
      <c r="H13" s="138">
        <v>57.61</v>
      </c>
      <c r="I13" s="142">
        <v>88.67</v>
      </c>
      <c r="J13" s="142">
        <v>92.87</v>
      </c>
      <c r="K13" s="142">
        <v>63.43</v>
      </c>
      <c r="L13" s="143">
        <v>86.07</v>
      </c>
      <c r="M13" s="143">
        <v>57.14</v>
      </c>
      <c r="N13" s="144">
        <v>150.58000000000001</v>
      </c>
      <c r="O13" s="142">
        <v>183.56</v>
      </c>
      <c r="P13" s="142">
        <f>+'2566'!G175</f>
        <v>69.05</v>
      </c>
    </row>
    <row r="14" spans="1:16" s="145" customFormat="1" ht="20.25" thickBot="1">
      <c r="A14" s="133" t="s">
        <v>55</v>
      </c>
      <c r="B14" s="134">
        <v>66.319999999999993</v>
      </c>
      <c r="C14" s="135">
        <v>60.26</v>
      </c>
      <c r="D14" s="135">
        <v>60.5</v>
      </c>
      <c r="E14" s="135">
        <v>78.58</v>
      </c>
      <c r="F14" s="137">
        <v>62.88</v>
      </c>
      <c r="G14" s="138">
        <v>61.948998178506372</v>
      </c>
      <c r="H14" s="138">
        <v>47.65</v>
      </c>
      <c r="I14" s="142">
        <v>51.86</v>
      </c>
      <c r="J14" s="142">
        <v>54.24</v>
      </c>
      <c r="K14" s="142">
        <v>53.31</v>
      </c>
      <c r="L14" s="143">
        <v>50.6</v>
      </c>
      <c r="M14" s="143">
        <v>37.49</v>
      </c>
      <c r="N14" s="144">
        <v>205.11</v>
      </c>
      <c r="O14" s="142">
        <v>135.77000000000001</v>
      </c>
      <c r="P14" s="142">
        <f>+'2566'!G193</f>
        <v>59.63</v>
      </c>
    </row>
    <row r="15" spans="1:16" s="145" customFormat="1" ht="20.25" thickBot="1">
      <c r="A15" s="133" t="s">
        <v>56</v>
      </c>
      <c r="B15" s="134">
        <v>89.12</v>
      </c>
      <c r="C15" s="135">
        <v>95.79</v>
      </c>
      <c r="D15" s="135">
        <v>99.1</v>
      </c>
      <c r="E15" s="135">
        <v>85.7</v>
      </c>
      <c r="F15" s="137">
        <v>70.27</v>
      </c>
      <c r="G15" s="138">
        <v>70.758021577693711</v>
      </c>
      <c r="H15" s="138">
        <v>60.4</v>
      </c>
      <c r="I15" s="142">
        <v>64.91</v>
      </c>
      <c r="J15" s="142">
        <v>55.85</v>
      </c>
      <c r="K15" s="142">
        <v>76.34</v>
      </c>
      <c r="L15" s="143">
        <v>51.71</v>
      </c>
      <c r="M15" s="143">
        <v>44.79</v>
      </c>
      <c r="N15" s="144">
        <v>231.33</v>
      </c>
      <c r="O15" s="142">
        <v>45.83</v>
      </c>
      <c r="P15" s="142">
        <f>+'2566'!G212</f>
        <v>55.59</v>
      </c>
    </row>
    <row r="16" spans="1:16" s="145" customFormat="1" ht="20.25" thickBot="1">
      <c r="A16" s="133" t="s">
        <v>57</v>
      </c>
      <c r="B16" s="134">
        <v>66.11</v>
      </c>
      <c r="C16" s="135">
        <v>73.67</v>
      </c>
      <c r="D16" s="135">
        <v>77.81</v>
      </c>
      <c r="E16" s="135">
        <v>79.84</v>
      </c>
      <c r="F16" s="137">
        <v>67.75</v>
      </c>
      <c r="G16" s="138">
        <v>60.73770491803279</v>
      </c>
      <c r="H16" s="138">
        <v>56.54</v>
      </c>
      <c r="I16" s="142">
        <v>56.75</v>
      </c>
      <c r="J16" s="142">
        <v>45.75</v>
      </c>
      <c r="K16" s="142">
        <v>41.67</v>
      </c>
      <c r="L16" s="143">
        <v>54.63</v>
      </c>
      <c r="M16" s="143">
        <v>35.15</v>
      </c>
      <c r="N16" s="144">
        <v>220.14</v>
      </c>
      <c r="O16" s="142">
        <v>228.71</v>
      </c>
      <c r="P16" s="142">
        <f>+'2566'!G226</f>
        <v>41.32</v>
      </c>
    </row>
    <row r="17" spans="1:16" s="145" customFormat="1" ht="20.25" thickBot="1">
      <c r="A17" s="133" t="s">
        <v>58</v>
      </c>
      <c r="B17" s="134">
        <v>70.05</v>
      </c>
      <c r="C17" s="135">
        <v>82.85</v>
      </c>
      <c r="D17" s="135">
        <v>78.31</v>
      </c>
      <c r="E17" s="135">
        <v>85.02</v>
      </c>
      <c r="F17" s="137">
        <v>73.33</v>
      </c>
      <c r="G17" s="138">
        <v>64.657147893530762</v>
      </c>
      <c r="H17" s="138">
        <v>63.94</v>
      </c>
      <c r="I17" s="142">
        <v>71.069999999999993</v>
      </c>
      <c r="J17" s="142">
        <v>68.61</v>
      </c>
      <c r="K17" s="142">
        <v>75.44</v>
      </c>
      <c r="L17" s="143">
        <v>54.43</v>
      </c>
      <c r="M17" s="143">
        <v>61.01</v>
      </c>
      <c r="N17" s="144">
        <v>417.47</v>
      </c>
      <c r="O17" s="142">
        <v>301.49</v>
      </c>
      <c r="P17" s="142">
        <f>+'2566'!G244</f>
        <v>39.79</v>
      </c>
    </row>
    <row r="18" spans="1:16" s="145" customFormat="1" ht="20.25" thickBot="1">
      <c r="A18" s="133" t="s">
        <v>59</v>
      </c>
      <c r="B18" s="134">
        <v>69.42</v>
      </c>
      <c r="C18" s="135">
        <v>73.260000000000005</v>
      </c>
      <c r="D18" s="135">
        <v>88.08</v>
      </c>
      <c r="E18" s="135">
        <v>72.459999999999994</v>
      </c>
      <c r="F18" s="137">
        <v>44.72</v>
      </c>
      <c r="G18" s="138">
        <v>48.907103825136609</v>
      </c>
      <c r="H18" s="138">
        <v>34.83</v>
      </c>
      <c r="I18" s="142">
        <v>91.53</v>
      </c>
      <c r="J18" s="142">
        <v>100.22</v>
      </c>
      <c r="K18" s="142">
        <v>112.9</v>
      </c>
      <c r="L18" s="143">
        <v>93.86</v>
      </c>
      <c r="M18" s="143">
        <v>43.85</v>
      </c>
      <c r="N18" s="144">
        <v>160.22999999999999</v>
      </c>
      <c r="O18" s="142">
        <v>157.03</v>
      </c>
      <c r="P18" s="142">
        <f>+'2566'!G263</f>
        <v>29.63</v>
      </c>
    </row>
    <row r="19" spans="1:16" s="145" customFormat="1" ht="20.25" thickBot="1">
      <c r="A19" s="139" t="s">
        <v>60</v>
      </c>
      <c r="B19" s="140">
        <v>81.13</v>
      </c>
      <c r="C19" s="141">
        <v>74.31</v>
      </c>
      <c r="D19" s="141">
        <v>71.569999999999993</v>
      </c>
      <c r="E19" s="135">
        <v>114.37</v>
      </c>
      <c r="F19" s="137">
        <v>83.72</v>
      </c>
      <c r="G19" s="138">
        <v>99.04371584699453</v>
      </c>
      <c r="H19" s="138">
        <v>47.25</v>
      </c>
      <c r="I19" s="142">
        <v>75.28</v>
      </c>
      <c r="J19" s="142">
        <v>116.88</v>
      </c>
      <c r="K19" s="142">
        <v>110.55</v>
      </c>
      <c r="L19" s="143">
        <v>102.08</v>
      </c>
      <c r="M19" s="143">
        <v>35.1</v>
      </c>
      <c r="N19" s="144">
        <v>72.89</v>
      </c>
      <c r="O19" s="142">
        <v>90.75</v>
      </c>
      <c r="P19" s="142">
        <f>+'2566'!G281</f>
        <v>37.520000000000003</v>
      </c>
    </row>
    <row r="20" spans="1:16">
      <c r="A20" s="14"/>
      <c r="B20" s="7"/>
      <c r="C20" s="7"/>
      <c r="D20" s="7"/>
      <c r="E20" s="7"/>
      <c r="F20" s="7"/>
      <c r="G20" s="7"/>
      <c r="H20" s="7"/>
    </row>
    <row r="21" spans="1:16">
      <c r="A21" s="18" t="s">
        <v>6</v>
      </c>
      <c r="B21" s="7" t="s">
        <v>30</v>
      </c>
      <c r="C21" s="7"/>
      <c r="D21" s="7"/>
      <c r="E21" s="7"/>
      <c r="F21" s="7"/>
      <c r="G21" s="7"/>
      <c r="H21" s="7"/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80" zoomScaleNormal="80" workbookViewId="0">
      <selection activeCell="P19" sqref="P19"/>
    </sheetView>
  </sheetViews>
  <sheetFormatPr defaultRowHeight="14.25"/>
  <cols>
    <col min="1" max="1" width="32.125" bestFit="1" customWidth="1"/>
    <col min="15" max="15" width="9" style="26"/>
  </cols>
  <sheetData>
    <row r="1" spans="1:16">
      <c r="A1" s="15" t="s">
        <v>39</v>
      </c>
      <c r="B1" t="s">
        <v>12</v>
      </c>
      <c r="G1" s="39"/>
      <c r="H1" s="40"/>
    </row>
    <row r="2" spans="1:16">
      <c r="A2" s="16" t="s">
        <v>5</v>
      </c>
      <c r="B2" s="36" t="s">
        <v>132</v>
      </c>
      <c r="C2" s="36" t="s">
        <v>133</v>
      </c>
      <c r="D2" s="36" t="s">
        <v>134</v>
      </c>
      <c r="E2" s="36" t="s">
        <v>135</v>
      </c>
      <c r="F2" s="36" t="s">
        <v>136</v>
      </c>
      <c r="G2" s="36" t="s">
        <v>137</v>
      </c>
      <c r="H2" s="36" t="s">
        <v>138</v>
      </c>
      <c r="I2" s="36" t="s">
        <v>139</v>
      </c>
      <c r="J2" s="36" t="s">
        <v>140</v>
      </c>
      <c r="K2" s="36" t="s">
        <v>141</v>
      </c>
      <c r="L2" s="36" t="s">
        <v>142</v>
      </c>
      <c r="M2" s="36" t="s">
        <v>143</v>
      </c>
      <c r="N2" s="36" t="s">
        <v>144</v>
      </c>
      <c r="O2" s="36" t="s">
        <v>145</v>
      </c>
      <c r="P2" s="36" t="s">
        <v>146</v>
      </c>
    </row>
    <row r="3" spans="1:16" s="145" customFormat="1" ht="20.25" thickBot="1">
      <c r="A3" s="133" t="s">
        <v>45</v>
      </c>
      <c r="B3" s="135">
        <v>62.87</v>
      </c>
      <c r="C3" s="135">
        <v>64.81</v>
      </c>
      <c r="D3" s="135">
        <v>66.459999999999994</v>
      </c>
      <c r="E3" s="135">
        <v>49.3</v>
      </c>
      <c r="F3" s="137">
        <v>58.72</v>
      </c>
      <c r="G3" s="138">
        <v>51.921052631578945</v>
      </c>
      <c r="H3" s="138">
        <v>64.38</v>
      </c>
      <c r="I3" s="142">
        <v>65.8</v>
      </c>
      <c r="J3" s="142">
        <v>68.83</v>
      </c>
      <c r="K3" s="142">
        <v>65.984732824427482</v>
      </c>
      <c r="L3" s="143">
        <v>62.195999999999998</v>
      </c>
      <c r="M3" s="143">
        <v>55.18</v>
      </c>
      <c r="N3" s="143">
        <v>63.29</v>
      </c>
      <c r="O3" s="142">
        <v>57.449090909090906</v>
      </c>
      <c r="P3" s="142">
        <f>+'2566'!P13</f>
        <v>35.494137353433835</v>
      </c>
    </row>
    <row r="4" spans="1:16" s="145" customFormat="1" ht="20.25" thickBot="1">
      <c r="A4" s="133" t="s">
        <v>46</v>
      </c>
      <c r="B4" s="135">
        <v>53.84</v>
      </c>
      <c r="C4" s="135">
        <v>58.58</v>
      </c>
      <c r="D4" s="135">
        <v>61.44</v>
      </c>
      <c r="E4" s="135">
        <v>61.71</v>
      </c>
      <c r="F4" s="137">
        <v>53.09</v>
      </c>
      <c r="G4" s="138">
        <v>56.663366336633665</v>
      </c>
      <c r="H4" s="138">
        <v>63.79</v>
      </c>
      <c r="I4" s="142">
        <v>56.75</v>
      </c>
      <c r="J4" s="142">
        <v>60.4</v>
      </c>
      <c r="K4" s="142">
        <v>67.988888888888894</v>
      </c>
      <c r="L4" s="143">
        <v>65.075999999999993</v>
      </c>
      <c r="M4" s="143">
        <v>55.88</v>
      </c>
      <c r="N4" s="143">
        <v>67.14</v>
      </c>
      <c r="O4" s="142">
        <v>62.14903846153846</v>
      </c>
      <c r="P4" s="142">
        <f>+'2566'!P31</f>
        <v>44.22596153846154</v>
      </c>
    </row>
    <row r="5" spans="1:16" s="145" customFormat="1" ht="20.25" thickBot="1">
      <c r="A5" s="133" t="s">
        <v>47</v>
      </c>
      <c r="B5" s="135">
        <v>80.03</v>
      </c>
      <c r="C5" s="135">
        <v>90.13</v>
      </c>
      <c r="D5" s="135">
        <v>85.53</v>
      </c>
      <c r="E5" s="135">
        <v>92.03</v>
      </c>
      <c r="F5" s="137">
        <v>90.07</v>
      </c>
      <c r="G5" s="138">
        <v>94.36666666666666</v>
      </c>
      <c r="H5" s="138">
        <v>64.17</v>
      </c>
      <c r="I5" s="142">
        <v>90.8</v>
      </c>
      <c r="J5" s="142">
        <v>87.73</v>
      </c>
      <c r="K5" s="142">
        <v>91.466666666666669</v>
      </c>
      <c r="L5" s="143">
        <v>91.13</v>
      </c>
      <c r="M5" s="143">
        <v>83.97</v>
      </c>
      <c r="N5" s="143">
        <v>124.63</v>
      </c>
      <c r="O5" s="142">
        <v>115.5</v>
      </c>
      <c r="P5" s="142">
        <f>+'2566'!P48</f>
        <v>46.21875</v>
      </c>
    </row>
    <row r="6" spans="1:16" s="145" customFormat="1" ht="20.25" thickBot="1">
      <c r="A6" s="133" t="s">
        <v>178</v>
      </c>
      <c r="B6" s="135">
        <v>71.900000000000006</v>
      </c>
      <c r="C6" s="135">
        <v>85.13</v>
      </c>
      <c r="D6" s="135">
        <v>105.27</v>
      </c>
      <c r="E6" s="135">
        <v>116</v>
      </c>
      <c r="F6" s="137">
        <v>66.94</v>
      </c>
      <c r="G6" s="138">
        <v>67.805555555555557</v>
      </c>
      <c r="H6" s="138">
        <v>73.92</v>
      </c>
      <c r="I6" s="142">
        <v>56.64</v>
      </c>
      <c r="J6" s="142">
        <v>70.13</v>
      </c>
      <c r="K6" s="142">
        <v>52.711111111111109</v>
      </c>
      <c r="L6" s="143">
        <v>51.23</v>
      </c>
      <c r="M6" s="143">
        <v>55.06</v>
      </c>
      <c r="N6" s="143">
        <v>142.58000000000001</v>
      </c>
      <c r="O6" s="142">
        <v>138.44999999999999</v>
      </c>
      <c r="P6" s="142">
        <f>+'2566'!P66</f>
        <v>26.633333333333333</v>
      </c>
    </row>
    <row r="7" spans="1:16" s="145" customFormat="1" ht="20.25" thickBot="1">
      <c r="A7" s="133" t="s">
        <v>49</v>
      </c>
      <c r="B7" s="135">
        <v>55.37</v>
      </c>
      <c r="C7" s="135">
        <v>55.33</v>
      </c>
      <c r="D7" s="135">
        <v>60.33</v>
      </c>
      <c r="E7" s="135">
        <v>56.43</v>
      </c>
      <c r="F7" s="137">
        <v>52.5</v>
      </c>
      <c r="G7" s="138">
        <v>57.805555555555557</v>
      </c>
      <c r="H7" s="138">
        <v>57.03</v>
      </c>
      <c r="I7" s="142">
        <v>61.77</v>
      </c>
      <c r="J7" s="142">
        <v>71.23</v>
      </c>
      <c r="K7" s="142">
        <v>83.466666666666669</v>
      </c>
      <c r="L7" s="143">
        <v>80.83</v>
      </c>
      <c r="M7" s="143">
        <v>54.57</v>
      </c>
      <c r="N7" s="143">
        <v>105.7</v>
      </c>
      <c r="O7" s="142">
        <v>57.375</v>
      </c>
      <c r="P7" s="142">
        <f>+'2566'!P85</f>
        <v>30.8</v>
      </c>
    </row>
    <row r="8" spans="1:16" s="145" customFormat="1" ht="20.25" thickBot="1">
      <c r="A8" s="133" t="s">
        <v>50</v>
      </c>
      <c r="B8" s="135">
        <v>59.07</v>
      </c>
      <c r="C8" s="135">
        <v>38.700000000000003</v>
      </c>
      <c r="D8" s="135">
        <v>36.83</v>
      </c>
      <c r="E8" s="135">
        <v>46.63</v>
      </c>
      <c r="F8" s="137">
        <v>52.04</v>
      </c>
      <c r="G8" s="138">
        <v>49.214285714285715</v>
      </c>
      <c r="H8" s="138">
        <v>41.96</v>
      </c>
      <c r="I8" s="142">
        <v>38.729999999999997</v>
      </c>
      <c r="J8" s="142">
        <v>34.270000000000003</v>
      </c>
      <c r="K8" s="142">
        <v>48.666666666666664</v>
      </c>
      <c r="L8" s="143">
        <v>45.1</v>
      </c>
      <c r="M8" s="143">
        <v>40.729999999999997</v>
      </c>
      <c r="N8" s="143">
        <v>77.42</v>
      </c>
      <c r="O8" s="142">
        <v>53.92307692307692</v>
      </c>
      <c r="P8" s="142">
        <f>+'2566'!P102</f>
        <v>26.192307692307693</v>
      </c>
    </row>
    <row r="9" spans="1:16" s="145" customFormat="1" ht="20.25" thickBot="1">
      <c r="A9" s="133" t="s">
        <v>51</v>
      </c>
      <c r="B9" s="135">
        <v>66.75</v>
      </c>
      <c r="C9" s="135">
        <v>75.33</v>
      </c>
      <c r="D9" s="135">
        <v>83.52</v>
      </c>
      <c r="E9" s="135">
        <v>80.180000000000007</v>
      </c>
      <c r="F9" s="137">
        <v>102.33</v>
      </c>
      <c r="G9" s="138">
        <v>106.4</v>
      </c>
      <c r="H9" s="138">
        <v>98.6</v>
      </c>
      <c r="I9" s="142">
        <v>79.849999999999994</v>
      </c>
      <c r="J9" s="142">
        <v>103.67</v>
      </c>
      <c r="K9" s="142">
        <v>96.683333333333337</v>
      </c>
      <c r="L9" s="143">
        <v>100.37</v>
      </c>
      <c r="M9" s="143">
        <v>76.260000000000005</v>
      </c>
      <c r="N9" s="143">
        <v>136.08000000000001</v>
      </c>
      <c r="O9" s="142">
        <v>100.07777777777778</v>
      </c>
      <c r="P9" s="142">
        <f>+'2566'!P120</f>
        <v>51.152173913043477</v>
      </c>
    </row>
    <row r="10" spans="1:16" s="145" customFormat="1" ht="20.25" thickBot="1">
      <c r="A10" s="133" t="s">
        <v>52</v>
      </c>
      <c r="B10" s="135">
        <v>71.3</v>
      </c>
      <c r="C10" s="135">
        <v>76.47</v>
      </c>
      <c r="D10" s="135">
        <v>80.97</v>
      </c>
      <c r="E10" s="135">
        <v>72.3</v>
      </c>
      <c r="F10" s="137">
        <v>59.19</v>
      </c>
      <c r="G10" s="138">
        <v>61.361111111111114</v>
      </c>
      <c r="H10" s="138">
        <v>52.17</v>
      </c>
      <c r="I10" s="142">
        <v>64.47</v>
      </c>
      <c r="J10" s="142">
        <v>81.400000000000006</v>
      </c>
      <c r="K10" s="142">
        <v>84.533333333333331</v>
      </c>
      <c r="L10" s="143">
        <v>90.53</v>
      </c>
      <c r="M10" s="143">
        <v>66.03</v>
      </c>
      <c r="N10" s="143">
        <v>96.69</v>
      </c>
      <c r="O10" s="142">
        <v>118.8</v>
      </c>
      <c r="P10" s="142">
        <f>+'2566'!P138</f>
        <v>35.972972972972975</v>
      </c>
    </row>
    <row r="11" spans="1:16" s="145" customFormat="1" ht="20.25" thickBot="1">
      <c r="A11" s="133" t="s">
        <v>53</v>
      </c>
      <c r="B11" s="135">
        <v>75.5</v>
      </c>
      <c r="C11" s="135">
        <v>76.47</v>
      </c>
      <c r="D11" s="135">
        <v>108.17</v>
      </c>
      <c r="E11" s="135">
        <v>91.2</v>
      </c>
      <c r="F11" s="137">
        <v>72.83</v>
      </c>
      <c r="G11" s="138">
        <v>76.3</v>
      </c>
      <c r="H11" s="138">
        <v>73.73</v>
      </c>
      <c r="I11" s="142">
        <v>72</v>
      </c>
      <c r="J11" s="142">
        <v>63.61</v>
      </c>
      <c r="K11" s="142">
        <v>72.733333333333334</v>
      </c>
      <c r="L11" s="143">
        <v>62.64</v>
      </c>
      <c r="M11" s="143">
        <v>59.06</v>
      </c>
      <c r="N11" s="143">
        <v>103.29</v>
      </c>
      <c r="O11" s="142">
        <v>105.58064516129032</v>
      </c>
      <c r="P11" s="142">
        <f>+'2566'!P157</f>
        <v>35.41935483870968</v>
      </c>
    </row>
    <row r="12" spans="1:16" s="145" customFormat="1" ht="20.25" thickBot="1">
      <c r="A12" s="133" t="s">
        <v>54</v>
      </c>
      <c r="B12" s="135">
        <v>107.87</v>
      </c>
      <c r="C12" s="135">
        <v>103.5</v>
      </c>
      <c r="D12" s="135">
        <v>86.83</v>
      </c>
      <c r="E12" s="135">
        <v>87.03</v>
      </c>
      <c r="F12" s="137">
        <v>58.11</v>
      </c>
      <c r="G12" s="138">
        <v>66.913043478260875</v>
      </c>
      <c r="H12" s="138">
        <v>62.85</v>
      </c>
      <c r="I12" s="142">
        <v>85.27</v>
      </c>
      <c r="J12" s="142">
        <v>80.73</v>
      </c>
      <c r="K12" s="142">
        <v>57.217391304347828</v>
      </c>
      <c r="L12" s="143">
        <v>78.23</v>
      </c>
      <c r="M12" s="143">
        <v>51.35</v>
      </c>
      <c r="N12" s="143">
        <v>75.040000000000006</v>
      </c>
      <c r="O12" s="142">
        <v>86.804347826086953</v>
      </c>
      <c r="P12" s="142">
        <f>+'2566'!P175</f>
        <v>34.021739130434781</v>
      </c>
    </row>
    <row r="13" spans="1:16" s="145" customFormat="1" ht="20.25" thickBot="1">
      <c r="A13" s="133" t="s">
        <v>55</v>
      </c>
      <c r="B13" s="135">
        <v>79.37</v>
      </c>
      <c r="C13" s="135">
        <v>77.23</v>
      </c>
      <c r="D13" s="135">
        <v>75.37</v>
      </c>
      <c r="E13" s="135">
        <v>79.77</v>
      </c>
      <c r="F13" s="137">
        <v>73.53</v>
      </c>
      <c r="G13" s="138">
        <v>64.766666666666666</v>
      </c>
      <c r="H13" s="138">
        <v>55.53</v>
      </c>
      <c r="I13" s="142">
        <v>60.41</v>
      </c>
      <c r="J13" s="142">
        <v>60.87</v>
      </c>
      <c r="K13" s="142">
        <v>65.400000000000006</v>
      </c>
      <c r="L13" s="143">
        <v>63.03</v>
      </c>
      <c r="M13" s="143">
        <v>28.78</v>
      </c>
      <c r="N13" s="143">
        <v>85.18</v>
      </c>
      <c r="O13" s="142">
        <v>70.05</v>
      </c>
      <c r="P13" s="142">
        <f>+'2566'!P193</f>
        <v>36.411764705882355</v>
      </c>
    </row>
    <row r="14" spans="1:16" s="145" customFormat="1" ht="20.25" thickBot="1">
      <c r="A14" s="133" t="s">
        <v>56</v>
      </c>
      <c r="B14" s="135">
        <v>116.37</v>
      </c>
      <c r="C14" s="135">
        <v>120.33</v>
      </c>
      <c r="D14" s="135">
        <v>119.7</v>
      </c>
      <c r="E14" s="135">
        <v>101</v>
      </c>
      <c r="F14" s="137">
        <v>77.56</v>
      </c>
      <c r="G14" s="138">
        <v>81.692307692307693</v>
      </c>
      <c r="H14" s="138">
        <v>75.62</v>
      </c>
      <c r="I14" s="142">
        <v>64.16</v>
      </c>
      <c r="J14" s="142">
        <v>59.03</v>
      </c>
      <c r="K14" s="142">
        <v>94.391304347826093</v>
      </c>
      <c r="L14" s="143">
        <v>62.5</v>
      </c>
      <c r="M14" s="143">
        <v>52.27</v>
      </c>
      <c r="N14" s="143">
        <v>131.75</v>
      </c>
      <c r="O14" s="142">
        <v>35.033333333333331</v>
      </c>
      <c r="P14" s="142">
        <f>+'2566'!P212</f>
        <v>41.890625</v>
      </c>
    </row>
    <row r="15" spans="1:16" s="145" customFormat="1" ht="20.25" thickBot="1">
      <c r="A15" s="133" t="s">
        <v>57</v>
      </c>
      <c r="B15" s="135">
        <v>96</v>
      </c>
      <c r="C15" s="135">
        <v>87.6</v>
      </c>
      <c r="D15" s="135">
        <v>103.7</v>
      </c>
      <c r="E15" s="135">
        <v>90.6</v>
      </c>
      <c r="F15" s="137">
        <v>65.7</v>
      </c>
      <c r="G15" s="138">
        <v>60.7</v>
      </c>
      <c r="H15" s="138">
        <v>61.1</v>
      </c>
      <c r="I15" s="142">
        <v>71.8</v>
      </c>
      <c r="J15" s="142">
        <v>55.5</v>
      </c>
      <c r="K15" s="142">
        <v>51.1</v>
      </c>
      <c r="L15" s="143">
        <v>67</v>
      </c>
      <c r="M15" s="143">
        <v>53.9</v>
      </c>
      <c r="N15" s="143">
        <v>93.1</v>
      </c>
      <c r="O15" s="142">
        <v>120</v>
      </c>
      <c r="P15" s="142">
        <f>+'2566'!P226</f>
        <v>29.6</v>
      </c>
    </row>
    <row r="16" spans="1:16" s="145" customFormat="1" ht="20.25" thickBot="1">
      <c r="A16" s="133" t="s">
        <v>58</v>
      </c>
      <c r="B16" s="135">
        <v>81.33</v>
      </c>
      <c r="C16" s="135">
        <v>89.87</v>
      </c>
      <c r="D16" s="135">
        <v>91.07</v>
      </c>
      <c r="E16" s="135">
        <v>84.7</v>
      </c>
      <c r="F16" s="137">
        <v>81.45</v>
      </c>
      <c r="G16" s="138">
        <v>74.870967741935488</v>
      </c>
      <c r="H16" s="138">
        <v>73.94</v>
      </c>
      <c r="I16" s="142">
        <v>70.900000000000006</v>
      </c>
      <c r="J16" s="142">
        <v>68.77</v>
      </c>
      <c r="K16" s="142">
        <v>81.666666666666671</v>
      </c>
      <c r="L16" s="143">
        <v>67.48</v>
      </c>
      <c r="M16" s="143">
        <v>69.97</v>
      </c>
      <c r="N16" s="143">
        <v>213.97</v>
      </c>
      <c r="O16" s="142">
        <v>144.73333333333332</v>
      </c>
      <c r="P16" s="142">
        <f>+'2566'!P244</f>
        <v>23.378378378378379</v>
      </c>
    </row>
    <row r="17" spans="1:16" s="145" customFormat="1" ht="20.25" thickBot="1">
      <c r="A17" s="133" t="s">
        <v>59</v>
      </c>
      <c r="B17" s="135">
        <v>85.9</v>
      </c>
      <c r="C17" s="135">
        <v>87.5</v>
      </c>
      <c r="D17" s="135">
        <v>106.1</v>
      </c>
      <c r="E17" s="135">
        <v>96</v>
      </c>
      <c r="F17" s="137">
        <v>50.27</v>
      </c>
      <c r="G17" s="138">
        <v>50</v>
      </c>
      <c r="H17" s="138">
        <v>40</v>
      </c>
      <c r="I17" s="142">
        <v>104.1</v>
      </c>
      <c r="J17" s="142">
        <v>97.7</v>
      </c>
      <c r="K17" s="142">
        <v>106.7</v>
      </c>
      <c r="L17" s="143">
        <v>90.4</v>
      </c>
      <c r="M17" s="143">
        <v>38.54</v>
      </c>
      <c r="N17" s="143">
        <v>77.540000000000006</v>
      </c>
      <c r="O17" s="142">
        <v>72.708333333333329</v>
      </c>
      <c r="P17" s="142">
        <f>+'2566'!P263</f>
        <v>19.625</v>
      </c>
    </row>
    <row r="18" spans="1:16" s="145" customFormat="1" ht="20.25" thickBot="1">
      <c r="A18" s="139" t="s">
        <v>60</v>
      </c>
      <c r="B18" s="135">
        <v>84.5</v>
      </c>
      <c r="C18" s="135">
        <v>94.7</v>
      </c>
      <c r="D18" s="135">
        <v>87.9</v>
      </c>
      <c r="E18" s="135">
        <v>106.4</v>
      </c>
      <c r="F18" s="137">
        <v>86.07</v>
      </c>
      <c r="G18" s="138">
        <v>80.928571428571431</v>
      </c>
      <c r="H18" s="138">
        <v>56.93</v>
      </c>
      <c r="I18" s="142">
        <v>81.900000000000006</v>
      </c>
      <c r="J18" s="142">
        <v>101.8</v>
      </c>
      <c r="K18" s="142">
        <v>93.7</v>
      </c>
      <c r="L18" s="143">
        <v>82.7</v>
      </c>
      <c r="M18" s="143">
        <v>28.58</v>
      </c>
      <c r="N18" s="143">
        <v>32.54</v>
      </c>
      <c r="O18" s="142">
        <v>38.916666666666664</v>
      </c>
      <c r="P18" s="142">
        <f>+'2566'!P281</f>
        <v>20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6:P133"/>
  <sheetViews>
    <sheetView tabSelected="1" topLeftCell="A34" zoomScale="80" zoomScaleNormal="80" workbookViewId="0">
      <selection activeCell="A129" sqref="A129"/>
    </sheetView>
  </sheetViews>
  <sheetFormatPr defaultRowHeight="14.25"/>
  <cols>
    <col min="1" max="1" width="28.75" customWidth="1"/>
    <col min="2" max="2" width="12.375" customWidth="1"/>
    <col min="3" max="10" width="15" customWidth="1"/>
    <col min="11" max="16" width="12.375" customWidth="1"/>
  </cols>
  <sheetData>
    <row r="76" spans="1:14">
      <c r="A76" s="24" t="s">
        <v>40</v>
      </c>
      <c r="B76" t="s">
        <v>147</v>
      </c>
      <c r="C76" t="s">
        <v>148</v>
      </c>
      <c r="D76" t="s">
        <v>149</v>
      </c>
      <c r="E76" t="s">
        <v>150</v>
      </c>
      <c r="F76" t="s">
        <v>151</v>
      </c>
      <c r="G76" t="s">
        <v>152</v>
      </c>
      <c r="H76" t="s">
        <v>153</v>
      </c>
      <c r="I76" t="s">
        <v>154</v>
      </c>
      <c r="J76" t="s">
        <v>155</v>
      </c>
      <c r="K76" t="s">
        <v>156</v>
      </c>
      <c r="L76" t="s">
        <v>157</v>
      </c>
      <c r="M76" t="s">
        <v>158</v>
      </c>
      <c r="N76" t="s">
        <v>159</v>
      </c>
    </row>
    <row r="77" spans="1:14">
      <c r="A77" s="25" t="s">
        <v>45</v>
      </c>
      <c r="B77" s="27">
        <v>90.8</v>
      </c>
      <c r="C77" s="27">
        <v>93.48</v>
      </c>
      <c r="D77" s="27">
        <v>97.23</v>
      </c>
      <c r="E77" s="27">
        <v>71.58</v>
      </c>
      <c r="F77" s="27">
        <v>87.58</v>
      </c>
      <c r="G77" s="27">
        <v>85.41</v>
      </c>
      <c r="H77" s="27">
        <v>94.14</v>
      </c>
      <c r="I77" s="27">
        <v>96.52</v>
      </c>
      <c r="J77" s="27">
        <v>102.62</v>
      </c>
      <c r="K77" s="27">
        <v>94.78</v>
      </c>
      <c r="L77" s="27">
        <v>86.16</v>
      </c>
      <c r="M77" s="27">
        <v>132.43</v>
      </c>
      <c r="N77" s="27">
        <v>99.41</v>
      </c>
    </row>
    <row r="78" spans="1:14">
      <c r="A78" s="25" t="s">
        <v>46</v>
      </c>
      <c r="B78" s="27">
        <v>76.010000000000005</v>
      </c>
      <c r="C78" s="27">
        <v>89.59</v>
      </c>
      <c r="D78" s="27">
        <v>92.24</v>
      </c>
      <c r="E78" s="27">
        <v>92.52</v>
      </c>
      <c r="F78" s="27">
        <v>81.67</v>
      </c>
      <c r="G78" s="27">
        <v>83.0871611751339</v>
      </c>
      <c r="H78" s="27">
        <v>78.209999999999994</v>
      </c>
      <c r="I78" s="27">
        <v>82.89</v>
      </c>
      <c r="J78" s="27">
        <v>85.88</v>
      </c>
      <c r="K78" s="27">
        <v>89.26</v>
      </c>
      <c r="L78" s="27">
        <v>74.75</v>
      </c>
      <c r="M78" s="27">
        <v>114.94</v>
      </c>
      <c r="N78" s="27">
        <v>97.7</v>
      </c>
    </row>
    <row r="79" spans="1:14">
      <c r="A79" s="25" t="s">
        <v>47</v>
      </c>
      <c r="B79" s="27">
        <v>70.41</v>
      </c>
      <c r="C79" s="27">
        <v>79.56</v>
      </c>
      <c r="D79" s="27">
        <v>73.64</v>
      </c>
      <c r="E79" s="27">
        <v>82.82</v>
      </c>
      <c r="F79" s="27">
        <v>76.489999999999995</v>
      </c>
      <c r="G79" s="27">
        <v>84.016393442622956</v>
      </c>
      <c r="H79" s="27">
        <v>53.05</v>
      </c>
      <c r="I79" s="27">
        <v>74.59</v>
      </c>
      <c r="J79" s="27">
        <v>72.67</v>
      </c>
      <c r="K79" s="27">
        <v>79.099999999999994</v>
      </c>
      <c r="L79" s="27">
        <v>81.180000000000007</v>
      </c>
      <c r="M79" s="27">
        <v>275.3</v>
      </c>
      <c r="N79" s="27">
        <v>243.42</v>
      </c>
    </row>
    <row r="80" spans="1:14">
      <c r="A80" s="25" t="s">
        <v>63</v>
      </c>
      <c r="B80" s="27">
        <v>66.41</v>
      </c>
      <c r="C80" s="27">
        <v>86.56</v>
      </c>
      <c r="D80" s="27">
        <v>97.84</v>
      </c>
      <c r="E80" s="27">
        <v>110.51</v>
      </c>
      <c r="F80" s="27">
        <v>72.849999999999994</v>
      </c>
      <c r="G80" s="27">
        <v>67.759562841530055</v>
      </c>
      <c r="H80" s="27">
        <v>65.66</v>
      </c>
      <c r="I80" s="27">
        <v>55.29</v>
      </c>
      <c r="J80" s="27">
        <v>69.47</v>
      </c>
      <c r="K80" s="27">
        <v>49.21</v>
      </c>
      <c r="L80" s="27">
        <v>55.73</v>
      </c>
      <c r="M80" s="27">
        <v>196.89</v>
      </c>
      <c r="N80" s="27">
        <v>293.35000000000002</v>
      </c>
    </row>
    <row r="81" spans="1:15">
      <c r="A81" s="25" t="s">
        <v>49</v>
      </c>
      <c r="B81" s="27">
        <v>43.79</v>
      </c>
      <c r="C81" s="27">
        <v>47.35</v>
      </c>
      <c r="D81" s="27">
        <v>56.18</v>
      </c>
      <c r="E81" s="27">
        <v>57.93</v>
      </c>
      <c r="F81" s="27">
        <v>58.12</v>
      </c>
      <c r="G81" s="27">
        <v>54.834547662416512</v>
      </c>
      <c r="H81" s="27">
        <v>46.83</v>
      </c>
      <c r="I81" s="27">
        <v>57.55</v>
      </c>
      <c r="J81" s="27">
        <v>67.09</v>
      </c>
      <c r="K81" s="27">
        <v>70.989999999999995</v>
      </c>
      <c r="L81" s="27">
        <v>45.12</v>
      </c>
      <c r="M81" s="27">
        <v>196.46</v>
      </c>
      <c r="N81" s="27">
        <v>108.36</v>
      </c>
    </row>
    <row r="82" spans="1:15">
      <c r="A82" s="25" t="s">
        <v>50</v>
      </c>
      <c r="B82" s="27">
        <v>54.3</v>
      </c>
      <c r="C82" s="27">
        <v>32.36</v>
      </c>
      <c r="D82" s="27">
        <v>29.59</v>
      </c>
      <c r="E82" s="27">
        <v>38.299999999999997</v>
      </c>
      <c r="F82" s="27">
        <v>42.98</v>
      </c>
      <c r="G82" s="27">
        <v>43.559718969555036</v>
      </c>
      <c r="H82" s="27">
        <v>35.18</v>
      </c>
      <c r="I82" s="27">
        <v>34.229999999999997</v>
      </c>
      <c r="J82" s="27">
        <v>32.78</v>
      </c>
      <c r="K82" s="27">
        <v>37.14</v>
      </c>
      <c r="L82" s="27">
        <v>30.79</v>
      </c>
      <c r="M82" s="27">
        <v>154.75</v>
      </c>
      <c r="N82" s="27">
        <v>94.48</v>
      </c>
    </row>
    <row r="83" spans="1:15">
      <c r="A83" s="25" t="s">
        <v>51</v>
      </c>
      <c r="B83" s="27">
        <v>66.709999999999994</v>
      </c>
      <c r="C83" s="27">
        <v>77.849999999999994</v>
      </c>
      <c r="D83" s="27">
        <v>83.28</v>
      </c>
      <c r="E83" s="27">
        <v>75.27</v>
      </c>
      <c r="F83" s="27">
        <v>95.92</v>
      </c>
      <c r="G83" s="27">
        <v>98.913934426229503</v>
      </c>
      <c r="H83" s="27">
        <v>80.930000000000007</v>
      </c>
      <c r="I83" s="27">
        <v>77.81</v>
      </c>
      <c r="J83" s="27">
        <v>91.42</v>
      </c>
      <c r="K83" s="27">
        <v>96.92</v>
      </c>
      <c r="L83" s="27">
        <v>80.44</v>
      </c>
      <c r="M83" s="27">
        <v>255.81</v>
      </c>
      <c r="N83" s="27">
        <v>155.77000000000001</v>
      </c>
    </row>
    <row r="84" spans="1:15">
      <c r="A84" s="25" t="s">
        <v>52</v>
      </c>
      <c r="B84" s="27">
        <v>60.83</v>
      </c>
      <c r="C84" s="27">
        <v>76.989999999999995</v>
      </c>
      <c r="D84" s="27">
        <v>83.84</v>
      </c>
      <c r="E84" s="27">
        <v>72</v>
      </c>
      <c r="F84" s="27">
        <v>59.88</v>
      </c>
      <c r="G84" s="27">
        <v>61.839708561020039</v>
      </c>
      <c r="H84" s="27">
        <v>47.37</v>
      </c>
      <c r="I84" s="27">
        <v>59.56</v>
      </c>
      <c r="J84" s="27">
        <v>78.61</v>
      </c>
      <c r="K84" s="27">
        <v>81.22</v>
      </c>
      <c r="L84" s="27">
        <v>53.4</v>
      </c>
      <c r="M84" s="27">
        <v>238.31</v>
      </c>
      <c r="N84" s="27">
        <v>247.19</v>
      </c>
    </row>
    <row r="85" spans="1:15">
      <c r="A85" s="25" t="s">
        <v>53</v>
      </c>
      <c r="B85" s="27">
        <v>66.87</v>
      </c>
      <c r="C85" s="27">
        <v>76.989999999999995</v>
      </c>
      <c r="D85" s="27">
        <v>85.46</v>
      </c>
      <c r="E85" s="27">
        <v>73.12</v>
      </c>
      <c r="F85" s="27">
        <v>63.63</v>
      </c>
      <c r="G85" s="27">
        <v>65.418943533697629</v>
      </c>
      <c r="H85" s="27">
        <v>57.6</v>
      </c>
      <c r="I85" s="27">
        <v>63.72</v>
      </c>
      <c r="J85" s="27">
        <v>62.43</v>
      </c>
      <c r="K85" s="27">
        <v>59.06</v>
      </c>
      <c r="L85" s="27">
        <v>62.69</v>
      </c>
      <c r="M85" s="27">
        <v>235.98</v>
      </c>
      <c r="N85" s="27">
        <v>220.68</v>
      </c>
    </row>
    <row r="86" spans="1:15">
      <c r="A86" s="25" t="s">
        <v>54</v>
      </c>
      <c r="B86" s="27">
        <v>107.83</v>
      </c>
      <c r="C86" s="27">
        <v>115.64</v>
      </c>
      <c r="D86" s="27">
        <v>89.42</v>
      </c>
      <c r="E86" s="27">
        <v>91.75</v>
      </c>
      <c r="F86" s="27">
        <v>57.34</v>
      </c>
      <c r="G86" s="27">
        <v>57.941316227132333</v>
      </c>
      <c r="H86" s="27">
        <v>57.61</v>
      </c>
      <c r="I86" s="27">
        <v>88.67</v>
      </c>
      <c r="J86" s="27">
        <v>92.87</v>
      </c>
      <c r="K86" s="27">
        <v>86.07</v>
      </c>
      <c r="L86" s="27">
        <v>57.14</v>
      </c>
      <c r="M86" s="27">
        <v>150.58000000000001</v>
      </c>
      <c r="N86" s="27">
        <v>183.56</v>
      </c>
    </row>
    <row r="87" spans="1:15">
      <c r="A87" s="25" t="s">
        <v>55</v>
      </c>
      <c r="B87" s="27">
        <v>66.319999999999993</v>
      </c>
      <c r="C87" s="27">
        <v>60.26</v>
      </c>
      <c r="D87" s="27">
        <v>60.5</v>
      </c>
      <c r="E87" s="27">
        <v>78.58</v>
      </c>
      <c r="F87" s="27">
        <v>62.88</v>
      </c>
      <c r="G87" s="27">
        <v>61.948998178506372</v>
      </c>
      <c r="H87" s="27">
        <v>47.65</v>
      </c>
      <c r="I87" s="27">
        <v>51.86</v>
      </c>
      <c r="J87" s="27">
        <v>54.24</v>
      </c>
      <c r="K87" s="27">
        <v>50.6</v>
      </c>
      <c r="L87" s="27">
        <v>37.49</v>
      </c>
      <c r="M87" s="27">
        <v>205.11</v>
      </c>
      <c r="N87" s="27">
        <v>135.77000000000001</v>
      </c>
    </row>
    <row r="88" spans="1:15">
      <c r="A88" s="25" t="s">
        <v>56</v>
      </c>
      <c r="B88" s="27">
        <v>89.12</v>
      </c>
      <c r="C88" s="27">
        <v>95.79</v>
      </c>
      <c r="D88" s="27">
        <v>99.1</v>
      </c>
      <c r="E88" s="27">
        <v>85.7</v>
      </c>
      <c r="F88" s="27">
        <v>70.27</v>
      </c>
      <c r="G88" s="27">
        <v>70.758021577693711</v>
      </c>
      <c r="H88" s="27">
        <v>60.4</v>
      </c>
      <c r="I88" s="27">
        <v>64.91</v>
      </c>
      <c r="J88" s="27">
        <v>55.85</v>
      </c>
      <c r="K88" s="27">
        <v>51.71</v>
      </c>
      <c r="L88" s="27">
        <v>44.79</v>
      </c>
      <c r="M88" s="27">
        <v>231.33</v>
      </c>
      <c r="N88" s="27">
        <v>45.83</v>
      </c>
    </row>
    <row r="89" spans="1:15">
      <c r="A89" s="25" t="s">
        <v>57</v>
      </c>
      <c r="B89" s="27">
        <v>66.11</v>
      </c>
      <c r="C89" s="27">
        <v>73.67</v>
      </c>
      <c r="D89" s="27">
        <v>77.81</v>
      </c>
      <c r="E89" s="27">
        <v>79.84</v>
      </c>
      <c r="F89" s="27">
        <v>67.75</v>
      </c>
      <c r="G89" s="27">
        <v>60.73770491803279</v>
      </c>
      <c r="H89" s="27">
        <v>56.54</v>
      </c>
      <c r="I89" s="27">
        <v>56.75</v>
      </c>
      <c r="J89" s="27">
        <v>45.75</v>
      </c>
      <c r="K89" s="27">
        <v>54.63</v>
      </c>
      <c r="L89" s="27">
        <v>35.15</v>
      </c>
      <c r="M89" s="27">
        <v>220.14</v>
      </c>
      <c r="N89" s="27">
        <v>228.71</v>
      </c>
    </row>
    <row r="90" spans="1:15">
      <c r="A90" s="25" t="s">
        <v>58</v>
      </c>
      <c r="B90" s="27">
        <v>70.05</v>
      </c>
      <c r="C90" s="27">
        <v>82.85</v>
      </c>
      <c r="D90" s="27">
        <v>78.31</v>
      </c>
      <c r="E90" s="27">
        <v>85.02</v>
      </c>
      <c r="F90" s="27">
        <v>73.33</v>
      </c>
      <c r="G90" s="27">
        <v>64.657147893530762</v>
      </c>
      <c r="H90" s="27">
        <v>63.94</v>
      </c>
      <c r="I90" s="27">
        <v>71.069999999999993</v>
      </c>
      <c r="J90" s="27">
        <v>68.61</v>
      </c>
      <c r="K90" s="27">
        <v>54.43</v>
      </c>
      <c r="L90" s="27">
        <v>61.01</v>
      </c>
      <c r="M90" s="27">
        <v>417.47</v>
      </c>
      <c r="N90" s="27">
        <v>301.49</v>
      </c>
    </row>
    <row r="91" spans="1:15">
      <c r="A91" s="25" t="s">
        <v>59</v>
      </c>
      <c r="B91" s="27">
        <v>69.42</v>
      </c>
      <c r="C91" s="27">
        <v>73.260000000000005</v>
      </c>
      <c r="D91" s="27">
        <v>88.08</v>
      </c>
      <c r="E91" s="27">
        <v>72.459999999999994</v>
      </c>
      <c r="F91" s="27">
        <v>44.72</v>
      </c>
      <c r="G91" s="27">
        <v>48.907103825136609</v>
      </c>
      <c r="H91" s="27">
        <v>34.83</v>
      </c>
      <c r="I91" s="27">
        <v>91.53</v>
      </c>
      <c r="J91" s="27">
        <v>100.22</v>
      </c>
      <c r="K91" s="27">
        <v>93.86</v>
      </c>
      <c r="L91" s="27">
        <v>43.85</v>
      </c>
      <c r="M91" s="27">
        <v>160.22999999999999</v>
      </c>
      <c r="N91" s="27">
        <v>157.03</v>
      </c>
    </row>
    <row r="92" spans="1:15">
      <c r="A92" s="25" t="s">
        <v>60</v>
      </c>
      <c r="B92" s="27">
        <v>81.13</v>
      </c>
      <c r="C92" s="27">
        <v>74.31</v>
      </c>
      <c r="D92" s="27">
        <v>71.569999999999993</v>
      </c>
      <c r="E92" s="27">
        <v>114.37</v>
      </c>
      <c r="F92" s="27">
        <v>83.72</v>
      </c>
      <c r="G92" s="27">
        <v>99.04371584699453</v>
      </c>
      <c r="H92" s="27">
        <v>47.25</v>
      </c>
      <c r="I92" s="27">
        <v>75.28</v>
      </c>
      <c r="J92" s="27">
        <v>116.88</v>
      </c>
      <c r="K92" s="27">
        <v>102.08</v>
      </c>
      <c r="L92" s="27">
        <v>35.1</v>
      </c>
      <c r="M92" s="27">
        <v>72.89</v>
      </c>
      <c r="N92" s="27">
        <v>90.75</v>
      </c>
    </row>
    <row r="93" spans="1:15">
      <c r="A93" s="25" t="s">
        <v>131</v>
      </c>
      <c r="B93" s="27">
        <v>1146.1100000000001</v>
      </c>
      <c r="C93" s="27">
        <v>1236.5099999999998</v>
      </c>
      <c r="D93" s="27">
        <v>1264.0899999999999</v>
      </c>
      <c r="E93" s="27">
        <v>1281.7700000000004</v>
      </c>
      <c r="F93" s="27">
        <v>1099.1300000000001</v>
      </c>
      <c r="G93" s="27">
        <v>1108.8339790792329</v>
      </c>
      <c r="H93" s="27">
        <v>927.18999999999994</v>
      </c>
      <c r="I93" s="27">
        <v>1102.23</v>
      </c>
      <c r="J93" s="27">
        <v>1197.3899999999999</v>
      </c>
      <c r="K93" s="27">
        <v>1151.06</v>
      </c>
      <c r="L93" s="27">
        <v>884.79</v>
      </c>
      <c r="M93" s="27">
        <v>3258.62</v>
      </c>
      <c r="N93" s="27">
        <v>2703.5000000000005</v>
      </c>
    </row>
    <row r="96" spans="1:15">
      <c r="A96" s="24" t="s">
        <v>41</v>
      </c>
      <c r="B96" t="s">
        <v>147</v>
      </c>
      <c r="C96" t="s">
        <v>148</v>
      </c>
      <c r="D96" t="s">
        <v>149</v>
      </c>
      <c r="E96" t="s">
        <v>150</v>
      </c>
      <c r="F96" t="s">
        <v>151</v>
      </c>
      <c r="G96" t="s">
        <v>152</v>
      </c>
      <c r="H96" t="s">
        <v>153</v>
      </c>
      <c r="I96" t="s">
        <v>154</v>
      </c>
      <c r="J96" t="s">
        <v>155</v>
      </c>
      <c r="K96" t="s">
        <v>156</v>
      </c>
      <c r="L96" t="s">
        <v>177</v>
      </c>
      <c r="M96" t="s">
        <v>157</v>
      </c>
      <c r="N96" t="s">
        <v>158</v>
      </c>
      <c r="O96" t="s">
        <v>159</v>
      </c>
    </row>
    <row r="97" spans="1:15">
      <c r="A97" s="25" t="s">
        <v>45</v>
      </c>
      <c r="B97" s="27">
        <v>62.87</v>
      </c>
      <c r="C97" s="27">
        <v>64.81</v>
      </c>
      <c r="D97" s="27">
        <v>66.459999999999994</v>
      </c>
      <c r="E97" s="27">
        <v>49.3</v>
      </c>
      <c r="F97" s="27">
        <v>58.72</v>
      </c>
      <c r="G97" s="27">
        <v>51.921052631578945</v>
      </c>
      <c r="H97" s="27">
        <v>64.38</v>
      </c>
      <c r="I97" s="27">
        <v>65.8</v>
      </c>
      <c r="J97" s="27">
        <v>68.83</v>
      </c>
      <c r="K97" s="27">
        <v>62.195999999999998</v>
      </c>
      <c r="L97" s="27">
        <v>65.984732824427482</v>
      </c>
      <c r="M97" s="27">
        <v>55.18</v>
      </c>
      <c r="N97" s="27">
        <v>63.29</v>
      </c>
      <c r="O97" s="27">
        <v>57.449090909090906</v>
      </c>
    </row>
    <row r="98" spans="1:15">
      <c r="A98" s="25" t="s">
        <v>46</v>
      </c>
      <c r="B98" s="27">
        <v>53.84</v>
      </c>
      <c r="C98" s="27">
        <v>58.58</v>
      </c>
      <c r="D98" s="27">
        <v>61.44</v>
      </c>
      <c r="E98" s="27">
        <v>61.71</v>
      </c>
      <c r="F98" s="27">
        <v>53.09</v>
      </c>
      <c r="G98" s="27">
        <v>56.663366336633665</v>
      </c>
      <c r="H98" s="27">
        <v>63.79</v>
      </c>
      <c r="I98" s="27">
        <v>56.75</v>
      </c>
      <c r="J98" s="27">
        <v>60.4</v>
      </c>
      <c r="K98" s="27">
        <v>65.075999999999993</v>
      </c>
      <c r="L98" s="27">
        <v>67.988888888888894</v>
      </c>
      <c r="M98" s="27">
        <v>55.88</v>
      </c>
      <c r="N98" s="27">
        <v>67.14</v>
      </c>
      <c r="O98" s="27">
        <v>62.14903846153846</v>
      </c>
    </row>
    <row r="99" spans="1:15">
      <c r="A99" s="25" t="s">
        <v>47</v>
      </c>
      <c r="B99" s="27">
        <v>80.03</v>
      </c>
      <c r="C99" s="27">
        <v>90.13</v>
      </c>
      <c r="D99" s="27">
        <v>85.53</v>
      </c>
      <c r="E99" s="27">
        <v>92.03</v>
      </c>
      <c r="F99" s="27">
        <v>90.07</v>
      </c>
      <c r="G99" s="27">
        <v>94.36666666666666</v>
      </c>
      <c r="H99" s="27">
        <v>64.17</v>
      </c>
      <c r="I99" s="27">
        <v>90.8</v>
      </c>
      <c r="J99" s="27">
        <v>87.73</v>
      </c>
      <c r="K99" s="27">
        <v>91.13</v>
      </c>
      <c r="L99" s="27">
        <v>91.466666666666669</v>
      </c>
      <c r="M99" s="27">
        <v>83.97</v>
      </c>
      <c r="N99" s="27">
        <v>124.63</v>
      </c>
      <c r="O99" s="27">
        <v>115.5</v>
      </c>
    </row>
    <row r="100" spans="1:15">
      <c r="A100" s="25" t="s">
        <v>63</v>
      </c>
      <c r="B100" s="27">
        <v>71.900000000000006</v>
      </c>
      <c r="C100" s="27">
        <v>85.13</v>
      </c>
      <c r="D100" s="27">
        <v>105.27</v>
      </c>
      <c r="E100" s="27">
        <v>116</v>
      </c>
      <c r="F100" s="27">
        <v>66.94</v>
      </c>
      <c r="G100" s="27">
        <v>67.805555555555557</v>
      </c>
      <c r="H100" s="27">
        <v>73.92</v>
      </c>
      <c r="I100" s="27">
        <v>56.64</v>
      </c>
      <c r="J100" s="27">
        <v>70.13</v>
      </c>
      <c r="K100" s="27">
        <v>51.23</v>
      </c>
      <c r="L100" s="27">
        <v>52.711111111111109</v>
      </c>
      <c r="M100" s="27">
        <v>55.06</v>
      </c>
      <c r="N100" s="27">
        <v>142.58000000000001</v>
      </c>
      <c r="O100" s="27">
        <v>138.44999999999999</v>
      </c>
    </row>
    <row r="101" spans="1:15">
      <c r="A101" s="25" t="s">
        <v>49</v>
      </c>
      <c r="B101" s="27">
        <v>55.37</v>
      </c>
      <c r="C101" s="27">
        <v>55.33</v>
      </c>
      <c r="D101" s="27">
        <v>60.33</v>
      </c>
      <c r="E101" s="27">
        <v>56.43</v>
      </c>
      <c r="F101" s="27">
        <v>52.5</v>
      </c>
      <c r="G101" s="27">
        <v>57.805555555555557</v>
      </c>
      <c r="H101" s="27">
        <v>57.03</v>
      </c>
      <c r="I101" s="27">
        <v>61.77</v>
      </c>
      <c r="J101" s="27">
        <v>71.23</v>
      </c>
      <c r="K101" s="27">
        <v>80.83</v>
      </c>
      <c r="L101" s="27">
        <v>83.466666666666669</v>
      </c>
      <c r="M101" s="27">
        <v>54.57</v>
      </c>
      <c r="N101" s="27">
        <v>105.7</v>
      </c>
      <c r="O101" s="27">
        <v>57.375</v>
      </c>
    </row>
    <row r="102" spans="1:15">
      <c r="A102" s="25" t="s">
        <v>50</v>
      </c>
      <c r="B102" s="27">
        <v>59.07</v>
      </c>
      <c r="C102" s="27">
        <v>38.700000000000003</v>
      </c>
      <c r="D102" s="27">
        <v>36.83</v>
      </c>
      <c r="E102" s="27">
        <v>46.63</v>
      </c>
      <c r="F102" s="27">
        <v>52.04</v>
      </c>
      <c r="G102" s="27">
        <v>49.214285714285715</v>
      </c>
      <c r="H102" s="27">
        <v>41.96</v>
      </c>
      <c r="I102" s="27">
        <v>38.729999999999997</v>
      </c>
      <c r="J102" s="27">
        <v>34.270000000000003</v>
      </c>
      <c r="K102" s="27">
        <v>45.1</v>
      </c>
      <c r="L102" s="27">
        <v>48.666666666666664</v>
      </c>
      <c r="M102" s="27">
        <v>40.729999999999997</v>
      </c>
      <c r="N102" s="27">
        <v>77.42</v>
      </c>
      <c r="O102" s="27">
        <v>53.92307692307692</v>
      </c>
    </row>
    <row r="103" spans="1:15">
      <c r="A103" s="25" t="s">
        <v>51</v>
      </c>
      <c r="B103" s="27">
        <v>66.75</v>
      </c>
      <c r="C103" s="27">
        <v>75.33</v>
      </c>
      <c r="D103" s="27">
        <v>83.52</v>
      </c>
      <c r="E103" s="27">
        <v>80.180000000000007</v>
      </c>
      <c r="F103" s="27">
        <v>102.33</v>
      </c>
      <c r="G103" s="27">
        <v>106.4</v>
      </c>
      <c r="H103" s="27">
        <v>98.6</v>
      </c>
      <c r="I103" s="27">
        <v>79.849999999999994</v>
      </c>
      <c r="J103" s="27">
        <v>103.67</v>
      </c>
      <c r="K103" s="27">
        <v>100.37</v>
      </c>
      <c r="L103" s="27">
        <v>96.683333333333337</v>
      </c>
      <c r="M103" s="27">
        <v>76.260000000000005</v>
      </c>
      <c r="N103" s="27">
        <v>136.08000000000001</v>
      </c>
      <c r="O103" s="27">
        <v>100.07777777777778</v>
      </c>
    </row>
    <row r="104" spans="1:15">
      <c r="A104" s="25" t="s">
        <v>52</v>
      </c>
      <c r="B104" s="27">
        <v>71.3</v>
      </c>
      <c r="C104" s="27">
        <v>76.47</v>
      </c>
      <c r="D104" s="27">
        <v>80.97</v>
      </c>
      <c r="E104" s="27">
        <v>72.3</v>
      </c>
      <c r="F104" s="27">
        <v>59.19</v>
      </c>
      <c r="G104" s="27">
        <v>61.361111111111114</v>
      </c>
      <c r="H104" s="27">
        <v>52.17</v>
      </c>
      <c r="I104" s="27">
        <v>64.47</v>
      </c>
      <c r="J104" s="27">
        <v>81.400000000000006</v>
      </c>
      <c r="K104" s="27">
        <v>90.53</v>
      </c>
      <c r="L104" s="27">
        <v>84.533333333333331</v>
      </c>
      <c r="M104" s="27">
        <v>66.03</v>
      </c>
      <c r="N104" s="27">
        <v>96.69</v>
      </c>
      <c r="O104" s="27">
        <v>118.8</v>
      </c>
    </row>
    <row r="105" spans="1:15">
      <c r="A105" s="25" t="s">
        <v>53</v>
      </c>
      <c r="B105" s="27">
        <v>75.5</v>
      </c>
      <c r="C105" s="27">
        <v>76.47</v>
      </c>
      <c r="D105" s="27">
        <v>108.17</v>
      </c>
      <c r="E105" s="27">
        <v>91.2</v>
      </c>
      <c r="F105" s="27">
        <v>72.83</v>
      </c>
      <c r="G105" s="27">
        <v>76.3</v>
      </c>
      <c r="H105" s="27">
        <v>73.73</v>
      </c>
      <c r="I105" s="27">
        <v>72</v>
      </c>
      <c r="J105" s="27">
        <v>63.61</v>
      </c>
      <c r="K105" s="27">
        <v>62.64</v>
      </c>
      <c r="L105" s="27">
        <v>72.733333333333334</v>
      </c>
      <c r="M105" s="27">
        <v>59.06</v>
      </c>
      <c r="N105" s="27">
        <v>103.29</v>
      </c>
      <c r="O105" s="27">
        <v>105.58064516129032</v>
      </c>
    </row>
    <row r="106" spans="1:15">
      <c r="A106" s="25" t="s">
        <v>54</v>
      </c>
      <c r="B106" s="27">
        <v>107.87</v>
      </c>
      <c r="C106" s="27">
        <v>103.5</v>
      </c>
      <c r="D106" s="27">
        <v>86.83</v>
      </c>
      <c r="E106" s="27">
        <v>87.03</v>
      </c>
      <c r="F106" s="27">
        <v>58.11</v>
      </c>
      <c r="G106" s="27">
        <v>66.913043478260875</v>
      </c>
      <c r="H106" s="27">
        <v>62.85</v>
      </c>
      <c r="I106" s="27">
        <v>85.27</v>
      </c>
      <c r="J106" s="27">
        <v>80.73</v>
      </c>
      <c r="K106" s="27">
        <v>78.23</v>
      </c>
      <c r="L106" s="27">
        <v>57.217391304347828</v>
      </c>
      <c r="M106" s="27">
        <v>51.35</v>
      </c>
      <c r="N106" s="27">
        <v>75.040000000000006</v>
      </c>
      <c r="O106" s="27">
        <v>86.804347826086953</v>
      </c>
    </row>
    <row r="107" spans="1:15">
      <c r="A107" s="25" t="s">
        <v>55</v>
      </c>
      <c r="B107" s="27">
        <v>79.37</v>
      </c>
      <c r="C107" s="27">
        <v>77.23</v>
      </c>
      <c r="D107" s="27">
        <v>75.37</v>
      </c>
      <c r="E107" s="27">
        <v>79.77</v>
      </c>
      <c r="F107" s="27">
        <v>73.53</v>
      </c>
      <c r="G107" s="27">
        <v>64.766666666666666</v>
      </c>
      <c r="H107" s="27">
        <v>55.53</v>
      </c>
      <c r="I107" s="27">
        <v>60.41</v>
      </c>
      <c r="J107" s="27">
        <v>60.87</v>
      </c>
      <c r="K107" s="27">
        <v>63.03</v>
      </c>
      <c r="L107" s="27">
        <v>65.400000000000006</v>
      </c>
      <c r="M107" s="27">
        <v>28.78</v>
      </c>
      <c r="N107" s="27">
        <v>85.18</v>
      </c>
      <c r="O107" s="27">
        <v>70.05</v>
      </c>
    </row>
    <row r="108" spans="1:15">
      <c r="A108" s="25" t="s">
        <v>56</v>
      </c>
      <c r="B108" s="27">
        <v>116.37</v>
      </c>
      <c r="C108" s="27">
        <v>120.33</v>
      </c>
      <c r="D108" s="27">
        <v>119.7</v>
      </c>
      <c r="E108" s="27">
        <v>101</v>
      </c>
      <c r="F108" s="27">
        <v>77.56</v>
      </c>
      <c r="G108" s="27">
        <v>81.692307692307693</v>
      </c>
      <c r="H108" s="27">
        <v>75.62</v>
      </c>
      <c r="I108" s="27">
        <v>64.16</v>
      </c>
      <c r="J108" s="27">
        <v>59.03</v>
      </c>
      <c r="K108" s="27">
        <v>62.5</v>
      </c>
      <c r="L108" s="27">
        <v>94.391304347826093</v>
      </c>
      <c r="M108" s="27">
        <v>52.27</v>
      </c>
      <c r="N108" s="27">
        <v>131.75</v>
      </c>
      <c r="O108" s="27">
        <v>35.033333333333331</v>
      </c>
    </row>
    <row r="109" spans="1:15">
      <c r="A109" s="25" t="s">
        <v>57</v>
      </c>
      <c r="B109" s="27">
        <v>96</v>
      </c>
      <c r="C109" s="27">
        <v>87.6</v>
      </c>
      <c r="D109" s="27">
        <v>103.7</v>
      </c>
      <c r="E109" s="27">
        <v>90.6</v>
      </c>
      <c r="F109" s="27">
        <v>65.7</v>
      </c>
      <c r="G109" s="27">
        <v>60.7</v>
      </c>
      <c r="H109" s="27">
        <v>61.1</v>
      </c>
      <c r="I109" s="27">
        <v>71.8</v>
      </c>
      <c r="J109" s="27">
        <v>55.5</v>
      </c>
      <c r="K109" s="27">
        <v>67</v>
      </c>
      <c r="L109" s="27">
        <v>51.1</v>
      </c>
      <c r="M109" s="27">
        <v>53.9</v>
      </c>
      <c r="N109" s="27">
        <v>93.1</v>
      </c>
      <c r="O109" s="27">
        <v>120</v>
      </c>
    </row>
    <row r="110" spans="1:15">
      <c r="A110" s="25" t="s">
        <v>58</v>
      </c>
      <c r="B110" s="27">
        <v>81.33</v>
      </c>
      <c r="C110" s="27">
        <v>89.87</v>
      </c>
      <c r="D110" s="27">
        <v>91.07</v>
      </c>
      <c r="E110" s="27">
        <v>84.7</v>
      </c>
      <c r="F110" s="27">
        <v>81.45</v>
      </c>
      <c r="G110" s="27">
        <v>74.870967741935488</v>
      </c>
      <c r="H110" s="27">
        <v>73.94</v>
      </c>
      <c r="I110" s="27">
        <v>70.900000000000006</v>
      </c>
      <c r="J110" s="27">
        <v>68.77</v>
      </c>
      <c r="K110" s="27">
        <v>67.48</v>
      </c>
      <c r="L110" s="27">
        <v>81.666666666666671</v>
      </c>
      <c r="M110" s="27">
        <v>69.97</v>
      </c>
      <c r="N110" s="27">
        <v>213.97</v>
      </c>
      <c r="O110" s="27">
        <v>144.73333333333332</v>
      </c>
    </row>
    <row r="111" spans="1:15">
      <c r="A111" s="25" t="s">
        <v>59</v>
      </c>
      <c r="B111" s="27">
        <v>85.9</v>
      </c>
      <c r="C111" s="27">
        <v>87.5</v>
      </c>
      <c r="D111" s="27">
        <v>106.1</v>
      </c>
      <c r="E111" s="27">
        <v>96</v>
      </c>
      <c r="F111" s="27">
        <v>50.27</v>
      </c>
      <c r="G111" s="27">
        <v>50</v>
      </c>
      <c r="H111" s="27">
        <v>40</v>
      </c>
      <c r="I111" s="27">
        <v>104.1</v>
      </c>
      <c r="J111" s="27">
        <v>97.7</v>
      </c>
      <c r="K111" s="27">
        <v>90.4</v>
      </c>
      <c r="L111" s="27">
        <v>106.7</v>
      </c>
      <c r="M111" s="27">
        <v>38.54</v>
      </c>
      <c r="N111" s="27">
        <v>77.540000000000006</v>
      </c>
      <c r="O111" s="27">
        <v>72.708333333333329</v>
      </c>
    </row>
    <row r="112" spans="1:15">
      <c r="A112" s="25" t="s">
        <v>60</v>
      </c>
      <c r="B112" s="27">
        <v>84.5</v>
      </c>
      <c r="C112" s="27">
        <v>94.7</v>
      </c>
      <c r="D112" s="27">
        <v>87.9</v>
      </c>
      <c r="E112" s="27">
        <v>106.4</v>
      </c>
      <c r="F112" s="27">
        <v>86.07</v>
      </c>
      <c r="G112" s="27">
        <v>80.928571428571431</v>
      </c>
      <c r="H112" s="27">
        <v>56.93</v>
      </c>
      <c r="I112" s="27">
        <v>81.900000000000006</v>
      </c>
      <c r="J112" s="27">
        <v>101.8</v>
      </c>
      <c r="K112" s="27">
        <v>82.7</v>
      </c>
      <c r="L112" s="27">
        <v>93.7</v>
      </c>
      <c r="M112" s="27">
        <v>28.58</v>
      </c>
      <c r="N112" s="27">
        <v>32.54</v>
      </c>
      <c r="O112" s="27">
        <v>38.916666666666664</v>
      </c>
    </row>
    <row r="113" spans="1:16">
      <c r="A113" s="25" t="s">
        <v>131</v>
      </c>
      <c r="B113" s="27">
        <v>1247.97</v>
      </c>
      <c r="C113" s="27">
        <v>1281.68</v>
      </c>
      <c r="D113" s="27">
        <v>1359.1899999999998</v>
      </c>
      <c r="E113" s="27">
        <v>1311.28</v>
      </c>
      <c r="F113" s="27">
        <v>1100.4000000000001</v>
      </c>
      <c r="G113" s="27">
        <v>1101.7091505791293</v>
      </c>
      <c r="H113" s="27">
        <v>1015.7199999999999</v>
      </c>
      <c r="I113" s="27">
        <v>1125.3499999999999</v>
      </c>
      <c r="J113" s="27">
        <v>1165.6699999999998</v>
      </c>
      <c r="K113" s="27">
        <v>1160.442</v>
      </c>
      <c r="L113" s="27">
        <v>1214.4100951432681</v>
      </c>
      <c r="M113" s="27">
        <v>870.13</v>
      </c>
      <c r="N113" s="27">
        <v>1625.9399999999998</v>
      </c>
      <c r="O113" s="27">
        <v>1377.5506437255278</v>
      </c>
    </row>
    <row r="116" spans="1:16">
      <c r="A116" s="24" t="s">
        <v>89</v>
      </c>
      <c r="B116" t="s">
        <v>147</v>
      </c>
      <c r="C116" t="s">
        <v>148</v>
      </c>
      <c r="D116" t="s">
        <v>149</v>
      </c>
      <c r="E116" t="s">
        <v>150</v>
      </c>
      <c r="F116" t="s">
        <v>151</v>
      </c>
      <c r="G116" t="s">
        <v>152</v>
      </c>
      <c r="H116" t="s">
        <v>153</v>
      </c>
      <c r="I116" t="s">
        <v>154</v>
      </c>
      <c r="J116" t="s">
        <v>155</v>
      </c>
      <c r="K116" t="s">
        <v>177</v>
      </c>
      <c r="L116" t="s">
        <v>156</v>
      </c>
      <c r="M116" t="s">
        <v>157</v>
      </c>
      <c r="N116" t="s">
        <v>158</v>
      </c>
      <c r="O116" t="s">
        <v>159</v>
      </c>
      <c r="P116" t="s">
        <v>224</v>
      </c>
    </row>
    <row r="117" spans="1:16">
      <c r="A117" s="25" t="s">
        <v>45</v>
      </c>
      <c r="B117" s="27">
        <v>1.5262</v>
      </c>
      <c r="C117" s="27">
        <v>1.4309418563020422</v>
      </c>
      <c r="D117" s="27">
        <v>1.3946147978882675</v>
      </c>
      <c r="E117" s="27">
        <v>1.3621824790702604</v>
      </c>
      <c r="F117" s="27">
        <v>1.4482902259853669</v>
      </c>
      <c r="G117" s="27">
        <v>1.32</v>
      </c>
      <c r="H117" s="27">
        <v>1.5089477327805192</v>
      </c>
      <c r="I117" s="27">
        <v>1.4614125269854064</v>
      </c>
      <c r="J117" s="27">
        <v>1.5173704344450916</v>
      </c>
      <c r="K117" s="27">
        <v>1.6375999999999999</v>
      </c>
      <c r="L117" s="27">
        <v>1.7516</v>
      </c>
      <c r="M117" s="27">
        <v>1.7524999999999999</v>
      </c>
      <c r="N117" s="27">
        <v>1.5879000000000001</v>
      </c>
      <c r="O117" s="27">
        <v>1.546</v>
      </c>
      <c r="P117" s="27">
        <v>1.8111999999999999</v>
      </c>
    </row>
    <row r="118" spans="1:16">
      <c r="A118" s="25" t="s">
        <v>46</v>
      </c>
      <c r="B118" s="27">
        <v>1.0404</v>
      </c>
      <c r="C118" s="27">
        <v>1.2425147375988497</v>
      </c>
      <c r="D118" s="27">
        <v>1.3047955023923445</v>
      </c>
      <c r="E118" s="27">
        <v>1.2981511835364774</v>
      </c>
      <c r="F118" s="27">
        <v>1.1967185134518925</v>
      </c>
      <c r="G118" s="27">
        <v>0.96817522899999997</v>
      </c>
      <c r="H118" s="27">
        <v>1.1727388128331067</v>
      </c>
      <c r="I118" s="27">
        <v>1.145030974057758</v>
      </c>
      <c r="J118" s="27">
        <v>1.3401104672553348</v>
      </c>
      <c r="K118" s="27">
        <v>1.2532000000000001</v>
      </c>
      <c r="L118" s="27">
        <v>1.1966000000000001</v>
      </c>
      <c r="M118" s="27">
        <v>1.272</v>
      </c>
      <c r="N118" s="27">
        <v>1.1148</v>
      </c>
      <c r="O118" s="27">
        <v>1.2749999999999999</v>
      </c>
      <c r="P118" s="27">
        <v>1.4313</v>
      </c>
    </row>
    <row r="119" spans="1:16">
      <c r="A119" s="25" t="s">
        <v>47</v>
      </c>
      <c r="B119" s="27">
        <v>0.60909999999999997</v>
      </c>
      <c r="C119" s="27">
        <v>0.6166609413417633</v>
      </c>
      <c r="D119" s="27">
        <v>0.63018570942497454</v>
      </c>
      <c r="E119" s="27">
        <v>0.56765799180327869</v>
      </c>
      <c r="F119" s="27">
        <v>0.57121841549295771</v>
      </c>
      <c r="G119" s="27">
        <v>0.649836882</v>
      </c>
      <c r="H119" s="27">
        <v>0.7078253506493507</v>
      </c>
      <c r="I119" s="27">
        <v>0.64141167400881072</v>
      </c>
      <c r="J119" s="27">
        <v>0.6544254559270517</v>
      </c>
      <c r="K119" s="27">
        <v>0.62019999999999997</v>
      </c>
      <c r="L119" s="27">
        <v>0.67479999999999996</v>
      </c>
      <c r="M119" s="27">
        <v>0.71540000000000004</v>
      </c>
      <c r="N119" s="27">
        <v>0.79830000000000001</v>
      </c>
      <c r="O119" s="27">
        <v>0.7732</v>
      </c>
      <c r="P119" s="27">
        <v>0.96760000000000002</v>
      </c>
    </row>
    <row r="120" spans="1:16">
      <c r="A120" s="25" t="s">
        <v>63</v>
      </c>
      <c r="B120" s="27">
        <v>0.55679999999999996</v>
      </c>
      <c r="C120" s="27">
        <v>0.60530188040616772</v>
      </c>
      <c r="D120" s="27">
        <v>0.63643466502765822</v>
      </c>
      <c r="E120" s="27">
        <v>0.65179776982378834</v>
      </c>
      <c r="F120" s="27">
        <v>0.64760285714285726</v>
      </c>
      <c r="G120" s="27">
        <v>6.3029333000000007E-2</v>
      </c>
      <c r="H120" s="27">
        <v>0.69194043592634347</v>
      </c>
      <c r="I120" s="27">
        <v>0.68269419380149077</v>
      </c>
      <c r="J120" s="27">
        <v>0.72003312737642589</v>
      </c>
      <c r="K120" s="27">
        <v>0.6593</v>
      </c>
      <c r="L120" s="27">
        <v>0.70420000000000005</v>
      </c>
      <c r="M120" s="27">
        <v>0.68610000000000004</v>
      </c>
      <c r="N120" s="27">
        <v>0.65639999999999998</v>
      </c>
      <c r="O120" s="27">
        <v>0.68820000000000003</v>
      </c>
      <c r="P120" s="27">
        <v>0.73360000000000003</v>
      </c>
    </row>
    <row r="121" spans="1:16">
      <c r="A121" s="25" t="s">
        <v>49</v>
      </c>
      <c r="B121" s="27">
        <v>0.55089999999999995</v>
      </c>
      <c r="C121" s="27">
        <v>0.56528438403701553</v>
      </c>
      <c r="D121" s="27">
        <v>0.62317115902964959</v>
      </c>
      <c r="E121" s="27">
        <v>0.61523908775981528</v>
      </c>
      <c r="F121" s="27">
        <v>0.66070920372285435</v>
      </c>
      <c r="G121" s="27">
        <v>0.50039326399999995</v>
      </c>
      <c r="H121" s="27">
        <v>0.57250969313200206</v>
      </c>
      <c r="I121" s="27">
        <v>0.58314519979242341</v>
      </c>
      <c r="J121" s="27">
        <v>0.61866808610201207</v>
      </c>
      <c r="K121" s="27">
        <v>0.60580000000000001</v>
      </c>
      <c r="L121" s="27">
        <v>0.60319999999999996</v>
      </c>
      <c r="M121" s="27">
        <v>0.67249999999999999</v>
      </c>
      <c r="N121" s="27">
        <v>0.70679999999999998</v>
      </c>
      <c r="O121" s="27">
        <v>0.72860000000000003</v>
      </c>
      <c r="P121" s="27">
        <v>0.84970000000000001</v>
      </c>
    </row>
    <row r="122" spans="1:16">
      <c r="A122" s="25" t="s">
        <v>50</v>
      </c>
      <c r="B122" s="27">
        <v>0.58799999999999997</v>
      </c>
      <c r="C122" s="27">
        <v>0.69050439105219552</v>
      </c>
      <c r="D122" s="27">
        <v>0.58060026315789481</v>
      </c>
      <c r="E122" s="27">
        <v>0.52712508662508661</v>
      </c>
      <c r="F122" s="27">
        <v>0.59202488167680867</v>
      </c>
      <c r="G122" s="27">
        <v>0.62926524800000005</v>
      </c>
      <c r="H122" s="27">
        <v>0.59816672340425525</v>
      </c>
      <c r="I122" s="27">
        <v>0.59519122203098096</v>
      </c>
      <c r="J122" s="27">
        <v>0.64845797665369653</v>
      </c>
      <c r="K122" s="27">
        <v>0.5998</v>
      </c>
      <c r="L122" s="27">
        <v>0.57630000000000003</v>
      </c>
      <c r="M122" s="27">
        <v>0.59279999999999999</v>
      </c>
      <c r="N122" s="27">
        <v>0.63400000000000001</v>
      </c>
      <c r="O122" s="27">
        <v>0.68259999999999998</v>
      </c>
      <c r="P122" s="27">
        <v>0.60340000000000005</v>
      </c>
    </row>
    <row r="123" spans="1:16">
      <c r="A123" s="25" t="s">
        <v>51</v>
      </c>
      <c r="B123" s="27">
        <v>0.50229999999999997</v>
      </c>
      <c r="C123" s="27">
        <v>0.57858959725138381</v>
      </c>
      <c r="D123" s="27">
        <v>0.58988083049937357</v>
      </c>
      <c r="E123" s="27">
        <v>0.53516300359372049</v>
      </c>
      <c r="F123" s="27">
        <v>0.52849097845601456</v>
      </c>
      <c r="G123" s="27">
        <v>0.57636606700000004</v>
      </c>
      <c r="H123" s="27">
        <v>0.61844487829614603</v>
      </c>
      <c r="I123" s="27">
        <v>0.63856402295851811</v>
      </c>
      <c r="J123" s="27">
        <v>0.61504090032154346</v>
      </c>
      <c r="K123" s="27">
        <v>0.57110000000000005</v>
      </c>
      <c r="L123" s="27">
        <v>0.67710000000000004</v>
      </c>
      <c r="M123" s="27">
        <v>0.76160000000000005</v>
      </c>
      <c r="N123" s="27">
        <v>0.79120000000000001</v>
      </c>
      <c r="O123" s="27">
        <v>0.96030000000000004</v>
      </c>
      <c r="P123" s="27">
        <v>1.0690999999999999</v>
      </c>
    </row>
    <row r="124" spans="1:16">
      <c r="A124" s="25" t="s">
        <v>52</v>
      </c>
      <c r="B124" s="27">
        <v>0.56220000000000003</v>
      </c>
      <c r="C124" s="27">
        <v>0.64961087048832267</v>
      </c>
      <c r="D124" s="27">
        <v>0.65572377538829152</v>
      </c>
      <c r="E124" s="27">
        <v>0.60192980812137442</v>
      </c>
      <c r="F124" s="27">
        <v>0.63591389396709319</v>
      </c>
      <c r="G124" s="27">
        <v>0.30057096799999999</v>
      </c>
      <c r="H124" s="27">
        <v>0.61835015974440888</v>
      </c>
      <c r="I124" s="27">
        <v>0.5821375904860393</v>
      </c>
      <c r="J124" s="27">
        <v>0.60810450450450448</v>
      </c>
      <c r="K124" s="27">
        <v>0.61450000000000005</v>
      </c>
      <c r="L124" s="27">
        <v>0.63229999999999997</v>
      </c>
      <c r="M124" s="27">
        <v>0.60960000000000003</v>
      </c>
      <c r="N124" s="27">
        <v>0.66359999999999997</v>
      </c>
      <c r="O124" s="27">
        <v>0.74070000000000003</v>
      </c>
      <c r="P124" s="27">
        <v>0.69340000000000002</v>
      </c>
    </row>
    <row r="125" spans="1:16">
      <c r="A125" s="25" t="s">
        <v>53</v>
      </c>
      <c r="B125" s="27">
        <v>0.6089</v>
      </c>
      <c r="C125" s="27">
        <v>0.63228478011472278</v>
      </c>
      <c r="D125" s="27">
        <v>0.63604149289815659</v>
      </c>
      <c r="E125" s="27">
        <v>0.58271266547406075</v>
      </c>
      <c r="F125" s="27">
        <v>0.60917455357142858</v>
      </c>
      <c r="G125" s="27">
        <v>0.65325449700000005</v>
      </c>
      <c r="H125" s="27">
        <v>0.6974683544303798</v>
      </c>
      <c r="I125" s="27">
        <v>0.69040537037037031</v>
      </c>
      <c r="J125" s="27">
        <v>0.71612806098141979</v>
      </c>
      <c r="K125" s="27">
        <v>0.70199999999999996</v>
      </c>
      <c r="L125" s="27">
        <v>0.66390000000000005</v>
      </c>
      <c r="M125" s="27">
        <v>0.72050000000000003</v>
      </c>
      <c r="N125" s="27">
        <v>0.74629999999999996</v>
      </c>
      <c r="O125" s="27">
        <v>0.75519999999999998</v>
      </c>
      <c r="P125" s="27">
        <v>0.73660000000000003</v>
      </c>
    </row>
    <row r="126" spans="1:16">
      <c r="A126" s="25" t="s">
        <v>54</v>
      </c>
      <c r="B126" s="27">
        <v>0.60719999999999996</v>
      </c>
      <c r="C126" s="27">
        <v>0.5983690358467243</v>
      </c>
      <c r="D126" s="27">
        <v>0.61927201751185701</v>
      </c>
      <c r="E126" s="27">
        <v>0.62963948148148152</v>
      </c>
      <c r="F126" s="27">
        <v>0.58907397260273975</v>
      </c>
      <c r="G126" s="27">
        <v>0.347806173</v>
      </c>
      <c r="H126" s="27">
        <v>0.66618606018678661</v>
      </c>
      <c r="I126" s="27">
        <v>0.65201442533229081</v>
      </c>
      <c r="J126" s="27">
        <v>0.67579236168455825</v>
      </c>
      <c r="K126" s="27">
        <v>0.7248</v>
      </c>
      <c r="L126" s="27">
        <v>0.7853</v>
      </c>
      <c r="M126" s="27">
        <v>0.75519999999999998</v>
      </c>
      <c r="N126" s="27">
        <v>0.71730000000000005</v>
      </c>
      <c r="O126" s="27">
        <v>0.76329999999999998</v>
      </c>
      <c r="P126" s="27">
        <v>0.73919999999999997</v>
      </c>
    </row>
    <row r="127" spans="1:16">
      <c r="A127" s="25" t="s">
        <v>55</v>
      </c>
      <c r="B127" s="27">
        <v>0.62419999999999998</v>
      </c>
      <c r="C127" s="27">
        <v>0.61827663043478265</v>
      </c>
      <c r="D127" s="27">
        <v>0.57948108108108098</v>
      </c>
      <c r="E127" s="27">
        <v>0.55841714285714283</v>
      </c>
      <c r="F127" s="27">
        <v>0.54779527385159021</v>
      </c>
      <c r="G127" s="27">
        <v>0.38280696199999997</v>
      </c>
      <c r="H127" s="27">
        <v>0.65670066026410556</v>
      </c>
      <c r="I127" s="27">
        <v>0.61684780915287252</v>
      </c>
      <c r="J127" s="27">
        <v>0.59997634173055858</v>
      </c>
      <c r="K127" s="27">
        <v>0.60250000000000004</v>
      </c>
      <c r="L127" s="27">
        <v>0.5746</v>
      </c>
      <c r="M127" s="27">
        <v>0.66220000000000001</v>
      </c>
      <c r="N127" s="27">
        <v>0.75</v>
      </c>
      <c r="O127" s="27">
        <v>0.69179999999999997</v>
      </c>
      <c r="P127" s="27">
        <v>0.76629999999999998</v>
      </c>
    </row>
    <row r="128" spans="1:16">
      <c r="A128" s="25" t="s">
        <v>56</v>
      </c>
      <c r="B128" s="27">
        <v>0.51539999999999997</v>
      </c>
      <c r="C128" s="27">
        <v>0.59223473135964899</v>
      </c>
      <c r="D128" s="27">
        <v>0.54424423791821575</v>
      </c>
      <c r="E128" s="27">
        <v>0.53807446076899024</v>
      </c>
      <c r="F128" s="27">
        <v>0.58928717703349276</v>
      </c>
      <c r="G128" s="27">
        <v>0.53260070699999995</v>
      </c>
      <c r="H128" s="27">
        <v>0.65218755510342497</v>
      </c>
      <c r="I128" s="27">
        <v>0.68766560443366809</v>
      </c>
      <c r="J128" s="27">
        <v>0.61593277809147384</v>
      </c>
      <c r="K128" s="27">
        <v>0.60240000000000005</v>
      </c>
      <c r="L128" s="27">
        <v>0.57320000000000004</v>
      </c>
      <c r="M128" s="27">
        <v>0.60029999999999994</v>
      </c>
      <c r="N128" s="27">
        <v>0.625</v>
      </c>
      <c r="O128" s="27">
        <v>0.74129999999999996</v>
      </c>
      <c r="P128" s="27">
        <v>0.77449999999999997</v>
      </c>
    </row>
    <row r="129" spans="1:16">
      <c r="A129" s="25" t="s">
        <v>57</v>
      </c>
      <c r="B129" s="27">
        <v>0.47839999999999999</v>
      </c>
      <c r="C129" s="27">
        <v>0.51141954285714275</v>
      </c>
      <c r="D129" s="27">
        <v>0.49236007714561236</v>
      </c>
      <c r="E129" s="27">
        <v>0.49824161147902868</v>
      </c>
      <c r="F129" s="27">
        <v>0.46857563909774436</v>
      </c>
      <c r="G129" s="27">
        <v>0.2799875</v>
      </c>
      <c r="H129" s="27">
        <v>0.58398085106382969</v>
      </c>
      <c r="I129" s="27">
        <v>0.53464484679665747</v>
      </c>
      <c r="J129" s="27">
        <v>0.64224396396396399</v>
      </c>
      <c r="K129" s="27">
        <v>0.66</v>
      </c>
      <c r="L129" s="27">
        <v>0.61939999999999995</v>
      </c>
      <c r="M129" s="27">
        <v>0.63339999999999996</v>
      </c>
      <c r="N129" s="27">
        <v>0.67849999999999999</v>
      </c>
      <c r="O129" s="27">
        <v>0.66379999999999995</v>
      </c>
      <c r="P129" s="27">
        <v>0.89229999999999998</v>
      </c>
    </row>
    <row r="130" spans="1:16">
      <c r="A130" s="25" t="s">
        <v>58</v>
      </c>
      <c r="B130" s="27">
        <v>0.6169</v>
      </c>
      <c r="C130" s="27">
        <v>0.62628979736935664</v>
      </c>
      <c r="D130" s="27">
        <v>0.61083791652051911</v>
      </c>
      <c r="E130" s="27">
        <v>0.66946816793893116</v>
      </c>
      <c r="F130" s="27">
        <v>0.56328646702046992</v>
      </c>
      <c r="G130" s="27">
        <v>0.49914907400000003</v>
      </c>
      <c r="H130" s="27">
        <v>0.56554345549738216</v>
      </c>
      <c r="I130" s="27">
        <v>0.61777320169252481</v>
      </c>
      <c r="J130" s="27">
        <v>0.73042249151720806</v>
      </c>
      <c r="K130" s="27">
        <v>0.69079999999999997</v>
      </c>
      <c r="L130" s="27">
        <v>0.70520000000000005</v>
      </c>
      <c r="M130" s="27">
        <v>0.7137</v>
      </c>
      <c r="N130" s="27">
        <v>0.63319999999999999</v>
      </c>
      <c r="O130" s="27">
        <v>0.61939999999999995</v>
      </c>
      <c r="P130" s="27">
        <v>0.7984</v>
      </c>
    </row>
    <row r="131" spans="1:16">
      <c r="A131" s="25" t="s">
        <v>59</v>
      </c>
      <c r="B131" s="27">
        <v>0.65459999999999996</v>
      </c>
      <c r="C131" s="27">
        <v>0.67298000000000002</v>
      </c>
      <c r="D131" s="27">
        <v>0.69390346907993961</v>
      </c>
      <c r="E131" s="27">
        <v>0.64151319018404906</v>
      </c>
      <c r="F131" s="27">
        <v>0.69176015971606042</v>
      </c>
      <c r="G131" s="27">
        <v>0.87596794899999997</v>
      </c>
      <c r="H131" s="27">
        <v>0.79355193181818184</v>
      </c>
      <c r="I131" s="27">
        <v>0.69840317002881847</v>
      </c>
      <c r="J131" s="27">
        <v>0.83475943905070127</v>
      </c>
      <c r="K131" s="27">
        <v>0.76319999999999999</v>
      </c>
      <c r="L131" s="27">
        <v>0.72340000000000004</v>
      </c>
      <c r="M131" s="27">
        <v>0.69259999999999999</v>
      </c>
      <c r="N131" s="27">
        <v>0.67549999999999999</v>
      </c>
      <c r="O131" s="27">
        <v>0.7298</v>
      </c>
      <c r="P131" s="27">
        <v>0.7984</v>
      </c>
    </row>
    <row r="132" spans="1:16">
      <c r="A132" s="25" t="s">
        <v>60</v>
      </c>
      <c r="B132" s="27">
        <v>0.86719999999999997</v>
      </c>
      <c r="C132" s="27">
        <v>0.79761297071129711</v>
      </c>
      <c r="D132" s="27">
        <v>0.64755995500562435</v>
      </c>
      <c r="E132" s="27">
        <v>0.55792828947368411</v>
      </c>
      <c r="F132" s="27">
        <v>0.56111499585749791</v>
      </c>
      <c r="G132" s="27">
        <v>0.67015652199999998</v>
      </c>
      <c r="H132" s="27">
        <v>0.7337898368883311</v>
      </c>
      <c r="I132" s="27">
        <v>0.73426190476190478</v>
      </c>
      <c r="J132" s="27">
        <v>0.74900844793713162</v>
      </c>
      <c r="K132" s="27">
        <v>0.753</v>
      </c>
      <c r="L132" s="27">
        <v>0.70420000000000005</v>
      </c>
      <c r="M132" s="27">
        <v>0.72919999999999996</v>
      </c>
      <c r="N132" s="27">
        <v>0.79469999999999996</v>
      </c>
      <c r="O132" s="27">
        <v>0.79810000000000003</v>
      </c>
      <c r="P132" s="27">
        <v>0.79369999999999996</v>
      </c>
    </row>
    <row r="133" spans="1:16">
      <c r="A133" s="25" t="s">
        <v>131</v>
      </c>
      <c r="B133" s="27">
        <v>10.908700000000001</v>
      </c>
      <c r="C133" s="27">
        <v>11.428876147171415</v>
      </c>
      <c r="D133" s="27">
        <v>11.239106949969461</v>
      </c>
      <c r="E133" s="27">
        <v>10.835241419991171</v>
      </c>
      <c r="F133" s="27">
        <v>10.901037208646869</v>
      </c>
      <c r="G133" s="27">
        <v>9.2493663749999993</v>
      </c>
      <c r="H133" s="27">
        <v>11.838332492018555</v>
      </c>
      <c r="I133" s="27">
        <v>11.561603736690536</v>
      </c>
      <c r="J133" s="27">
        <v>12.286474837542675</v>
      </c>
      <c r="K133" s="27">
        <v>12.0602</v>
      </c>
      <c r="L133" s="27">
        <v>12.1653</v>
      </c>
      <c r="M133" s="27">
        <v>12.569600000000001</v>
      </c>
      <c r="N133" s="27">
        <v>12.573500000000001</v>
      </c>
      <c r="O133" s="27">
        <v>13.157300000000001</v>
      </c>
      <c r="P133" s="27">
        <v>14.458699999999999</v>
      </c>
    </row>
  </sheetData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2561</vt:lpstr>
      <vt:lpstr>2565</vt:lpstr>
      <vt:lpstr>2566</vt:lpstr>
      <vt:lpstr>index</vt:lpstr>
      <vt:lpstr>CMI 2</vt:lpstr>
      <vt:lpstr>CMI</vt:lpstr>
      <vt:lpstr>อัตราครองเตียง(จริง)</vt:lpstr>
      <vt:lpstr>อัตราใช้เตียง(จริง)</vt:lpstr>
      <vt:lpstr>กราฟแสดงผล</vt:lpstr>
      <vt:lpstr>ต้นฉบับpowerpoint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IT</cp:lastModifiedBy>
  <cp:lastPrinted>2023-07-11T02:10:19Z</cp:lastPrinted>
  <dcterms:created xsi:type="dcterms:W3CDTF">2014-11-11T08:39:41Z</dcterms:created>
  <dcterms:modified xsi:type="dcterms:W3CDTF">2023-07-14T07:00:27Z</dcterms:modified>
</cp:coreProperties>
</file>